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kpia-my.sharepoint.com/personal/hjj_mykpia_onmicrosoft_com/Documents/화학탐구프런티어페스티벌/2022년 19회 대회/2023년도 대회 홍보 용역 공고/"/>
    </mc:Choice>
  </mc:AlternateContent>
  <xr:revisionPtr revIDLastSave="79" documentId="8_{9A13C5B8-4719-4EF6-ACAB-DF612893487F}" xr6:coauthVersionLast="47" xr6:coauthVersionMax="47" xr10:uidLastSave="{ED0F7A65-D503-4D0A-8AF5-4C7BBACFFBA5}"/>
  <bookViews>
    <workbookView xWindow="-120" yWindow="-120" windowWidth="29040" windowHeight="15720" tabRatio="807" activeTab="1" xr2:uid="{00000000-000D-0000-FFFF-FFFF00000000}"/>
  </bookViews>
  <sheets>
    <sheet name="2022년 제19회 화탐 산출내역서" sheetId="30" r:id="rId1"/>
    <sheet name="2022년 제19회 화탐 산출내역서 (2)" sheetId="31" r:id="rId2"/>
  </sheets>
  <definedNames>
    <definedName name="_xlnm.Print_Titles" localSheetId="0">'2022년 제19회 화탐 산출내역서'!$3:$4</definedName>
    <definedName name="_xlnm.Print_Titles" localSheetId="1">'2022년 제19회 화탐 산출내역서 (2)'!$3:$4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31" l="1"/>
  <c r="G14" i="31"/>
  <c r="G23" i="30"/>
  <c r="G25" i="30"/>
  <c r="G24" i="30" s="1"/>
  <c r="G21" i="30" s="1"/>
  <c r="G26" i="30"/>
  <c r="G27" i="30"/>
  <c r="G28" i="30"/>
  <c r="G29" i="30"/>
  <c r="G31" i="30"/>
  <c r="G34" i="30"/>
  <c r="G50" i="30"/>
  <c r="G49" i="30" s="1"/>
  <c r="G52" i="30"/>
  <c r="G75" i="30"/>
  <c r="G74" i="30" s="1"/>
  <c r="G76" i="30"/>
  <c r="G77" i="30"/>
  <c r="G78" i="30"/>
  <c r="G108" i="30"/>
  <c r="G110" i="30"/>
  <c r="G115" i="30" l="1"/>
  <c r="G114" i="30" s="1"/>
  <c r="G113" i="30"/>
  <c r="G116" i="30" l="1"/>
</calcChain>
</file>

<file path=xl/sharedStrings.xml><?xml version="1.0" encoding="utf-8"?>
<sst xmlns="http://schemas.openxmlformats.org/spreadsheetml/2006/main" count="271" uniqueCount="226">
  <si>
    <t>항         목</t>
    <phoneticPr fontId="2" type="noConversion"/>
  </si>
  <si>
    <t>예산</t>
    <phoneticPr fontId="2" type="noConversion"/>
  </si>
  <si>
    <t>포스터/자료발간</t>
    <phoneticPr fontId="2" type="noConversion"/>
  </si>
  <si>
    <t>전체 홍보물 및 행사 제작물 관련 디자인</t>
    <phoneticPr fontId="2" type="noConversion"/>
  </si>
  <si>
    <t>포스터 제작</t>
    <phoneticPr fontId="2" type="noConversion"/>
  </si>
  <si>
    <t>화탐보고서 발간</t>
    <phoneticPr fontId="2" type="noConversion"/>
  </si>
  <si>
    <t>배포자료 인쇄(본선)</t>
    <phoneticPr fontId="2" type="noConversion"/>
  </si>
  <si>
    <t>리플렛(시상식)</t>
    <phoneticPr fontId="2" type="noConversion"/>
  </si>
  <si>
    <t>영상제작</t>
    <phoneticPr fontId="2" type="noConversion"/>
  </si>
  <si>
    <t>발송비 등</t>
    <phoneticPr fontId="2" type="noConversion"/>
  </si>
  <si>
    <t>SMS 문자 서비스 제공</t>
    <phoneticPr fontId="2" type="noConversion"/>
  </si>
  <si>
    <t>심사용역(위원장)</t>
    <phoneticPr fontId="2" type="noConversion"/>
  </si>
  <si>
    <t>연구용역계약 체결(KAIST)</t>
    <phoneticPr fontId="2" type="noConversion"/>
  </si>
  <si>
    <t>제안자료 선행조사</t>
    <phoneticPr fontId="2" type="noConversion"/>
  </si>
  <si>
    <t>선행조사(제안서당 1만원)</t>
    <phoneticPr fontId="2" type="noConversion"/>
  </si>
  <si>
    <t>심사위원비(예/본선)</t>
    <phoneticPr fontId="2" type="noConversion"/>
  </si>
  <si>
    <t>심사위원 회의비</t>
    <phoneticPr fontId="2" type="noConversion"/>
  </si>
  <si>
    <t>본선실험비 지원</t>
    <phoneticPr fontId="2" type="noConversion"/>
  </si>
  <si>
    <t>기타잡비(비품,촬영등)</t>
    <phoneticPr fontId="2" type="noConversion"/>
  </si>
  <si>
    <t>문화상품권(OT)</t>
    <phoneticPr fontId="2" type="noConversion"/>
  </si>
  <si>
    <t>오리엔테이션 사진/영상촬영(OT) (2명)</t>
    <phoneticPr fontId="2" type="noConversion"/>
  </si>
  <si>
    <t>식 · 음료(본선)</t>
    <phoneticPr fontId="2" type="noConversion"/>
  </si>
  <si>
    <t>행사설비(시설,배너등)</t>
    <phoneticPr fontId="2" type="noConversion"/>
  </si>
  <si>
    <t>제작물 - 현수막류(본선)</t>
    <phoneticPr fontId="2" type="noConversion"/>
  </si>
  <si>
    <t>창의학습관 로비 통천(본선)</t>
    <phoneticPr fontId="2" type="noConversion"/>
  </si>
  <si>
    <t>안내 배너(본선)</t>
    <phoneticPr fontId="2" type="noConversion"/>
  </si>
  <si>
    <t>부대행사(캐리커쳐등)</t>
    <phoneticPr fontId="2" type="noConversion"/>
  </si>
  <si>
    <t>사진/영상(본선)</t>
    <phoneticPr fontId="2" type="noConversion"/>
  </si>
  <si>
    <t>문화상품권(본선)</t>
    <phoneticPr fontId="2" type="noConversion"/>
  </si>
  <si>
    <t>조추첨 기록용 보드(본선)</t>
    <phoneticPr fontId="2" type="noConversion"/>
  </si>
  <si>
    <t>상장 용지 제작(본선 / 인기포스터)</t>
    <phoneticPr fontId="2" type="noConversion"/>
  </si>
  <si>
    <t>식·음료/대관료</t>
    <phoneticPr fontId="2" type="noConversion"/>
  </si>
  <si>
    <t>식음료 및 행사장 대관료(시상식)</t>
    <phoneticPr fontId="2" type="noConversion"/>
  </si>
  <si>
    <t>기기, 설비 설치 등</t>
    <phoneticPr fontId="2" type="noConversion"/>
  </si>
  <si>
    <t>무대(시상식)</t>
    <phoneticPr fontId="2" type="noConversion"/>
  </si>
  <si>
    <t>화탐 전시월(시상식)</t>
    <phoneticPr fontId="2" type="noConversion"/>
  </si>
  <si>
    <t>사진(시상식)</t>
    <phoneticPr fontId="2" type="noConversion"/>
  </si>
  <si>
    <t>수상자 부상</t>
    <phoneticPr fontId="2" type="noConversion"/>
  </si>
  <si>
    <t>인기포스터상(본선)</t>
    <phoneticPr fontId="2" type="noConversion"/>
  </si>
  <si>
    <t>해외탐방</t>
    <phoneticPr fontId="2" type="noConversion"/>
  </si>
  <si>
    <t>협회 출장비</t>
    <phoneticPr fontId="2" type="noConversion"/>
  </si>
  <si>
    <t>해외탐방비 (협회직원 일당*2명)</t>
    <phoneticPr fontId="2" type="noConversion"/>
  </si>
  <si>
    <t>멘토 활동지원</t>
    <phoneticPr fontId="2" type="noConversion"/>
  </si>
  <si>
    <t>전화/웹하드/비품등</t>
  </si>
  <si>
    <t>예비비</t>
    <phoneticPr fontId="2" type="noConversion"/>
  </si>
  <si>
    <t>대행료</t>
    <phoneticPr fontId="2" type="noConversion"/>
  </si>
  <si>
    <t>지출 총계</t>
    <phoneticPr fontId="2" type="noConversion"/>
  </si>
  <si>
    <t>사업비 총계</t>
    <phoneticPr fontId="2" type="noConversion"/>
  </si>
  <si>
    <t>박스 제작 및 패키지 배송</t>
    <phoneticPr fontId="2" type="noConversion"/>
  </si>
  <si>
    <t>수상자용 꽃다발 13개 (시상식)</t>
    <phoneticPr fontId="2" type="noConversion"/>
  </si>
  <si>
    <t>홈페이지 유지관리</t>
    <phoneticPr fontId="2" type="noConversion"/>
  </si>
  <si>
    <t>OT (기수상자 상반기 정례회의)</t>
    <phoneticPr fontId="2" type="noConversion"/>
  </si>
  <si>
    <t>본선 (기수상자 하반기 정례회의)</t>
    <phoneticPr fontId="2" type="noConversion"/>
  </si>
  <si>
    <t>LED 중계화면 (시상식)</t>
    <phoneticPr fontId="2" type="noConversion"/>
  </si>
  <si>
    <t>행정 발송 관련 (포스터, 공문 등)</t>
    <phoneticPr fontId="2" type="noConversion"/>
  </si>
  <si>
    <t>탐구노트 스캔 및 USB제작</t>
    <phoneticPr fontId="2" type="noConversion"/>
  </si>
  <si>
    <t>화탐 지도교사상(400백만원)</t>
    <phoneticPr fontId="2" type="noConversion"/>
  </si>
  <si>
    <t>탐구노트 제작</t>
    <phoneticPr fontId="2" type="noConversion"/>
  </si>
  <si>
    <t>자료집(해외탐방)</t>
    <phoneticPr fontId="2" type="noConversion"/>
  </si>
  <si>
    <t>1. 홍보/자료</t>
    <phoneticPr fontId="2" type="noConversion"/>
  </si>
  <si>
    <t>자료 제작</t>
    <phoneticPr fontId="2" type="noConversion"/>
  </si>
  <si>
    <t>미디어퍼포먼스</t>
    <phoneticPr fontId="2" type="noConversion"/>
  </si>
  <si>
    <t>기념품 및 부상</t>
    <phoneticPr fontId="2" type="noConversion"/>
  </si>
  <si>
    <t>현장진행 등 (비품,촬영 등)</t>
    <phoneticPr fontId="2" type="noConversion"/>
  </si>
  <si>
    <t>2. 심사/탐구실험비</t>
    <phoneticPr fontId="2" type="noConversion"/>
  </si>
  <si>
    <t>3. 오리엔테이션</t>
    <phoneticPr fontId="2" type="noConversion"/>
  </si>
  <si>
    <t>5. 본선</t>
    <phoneticPr fontId="2" type="noConversion"/>
  </si>
  <si>
    <t>6. 시상식/부상품</t>
    <phoneticPr fontId="2" type="noConversion"/>
  </si>
  <si>
    <t>8. 기수상자(멘토) 지원</t>
    <phoneticPr fontId="2" type="noConversion"/>
  </si>
  <si>
    <t>9. 운영관리비</t>
    <phoneticPr fontId="2" type="noConversion"/>
  </si>
  <si>
    <t>10. 대행료</t>
    <phoneticPr fontId="2" type="noConversion"/>
  </si>
  <si>
    <t>(공연)</t>
    <phoneticPr fontId="2" type="noConversion"/>
  </si>
  <si>
    <t>배너/현수막/전시월</t>
    <phoneticPr fontId="2" type="noConversion"/>
  </si>
  <si>
    <t>영상제작(오리엔테이션, 참가자소개)(OT)</t>
    <phoneticPr fontId="2" type="noConversion"/>
  </si>
  <si>
    <t>영상제작(화탐소개 및 진행 안내)(OT)</t>
    <phoneticPr fontId="2" type="noConversion"/>
  </si>
  <si>
    <t>등록데스크 관리시스템 운영</t>
    <phoneticPr fontId="2" type="noConversion"/>
  </si>
  <si>
    <t>전년도 영상 업데이트</t>
    <phoneticPr fontId="2" type="noConversion"/>
  </si>
  <si>
    <t>기타 진행비</t>
    <phoneticPr fontId="2" type="noConversion"/>
  </si>
  <si>
    <t>화탐 홍보</t>
    <phoneticPr fontId="2" type="noConversion"/>
  </si>
  <si>
    <t>심사위원비(예선 24명)</t>
    <phoneticPr fontId="2" type="noConversion"/>
  </si>
  <si>
    <t>참가자 식대(본선) / 교사 등 식대(본선)</t>
    <phoneticPr fontId="2" type="noConversion"/>
  </si>
  <si>
    <t>심사위원 / 주최사 식대(본선)</t>
    <phoneticPr fontId="2" type="noConversion"/>
  </si>
  <si>
    <t>화탐 경과 영상(시상식)</t>
    <phoneticPr fontId="2" type="noConversion"/>
  </si>
  <si>
    <t>우수학교상</t>
    <phoneticPr fontId="2" type="noConversion"/>
  </si>
  <si>
    <t>합계의 9.0%</t>
    <phoneticPr fontId="2" type="noConversion"/>
  </si>
  <si>
    <t>대관료</t>
    <phoneticPr fontId="2" type="noConversion"/>
  </si>
  <si>
    <t>행사장 대관료(OT)</t>
    <phoneticPr fontId="2" type="noConversion"/>
  </si>
  <si>
    <t xml:space="preserve">7. 해외탐방 </t>
    <phoneticPr fontId="2" type="noConversion"/>
  </si>
  <si>
    <t xml:space="preserve">공모전 홈페이지 배너 </t>
    <phoneticPr fontId="2" type="noConversion"/>
  </si>
  <si>
    <t>2021년예산</t>
    <phoneticPr fontId="2" type="noConversion"/>
  </si>
  <si>
    <t>기타 진행비 등</t>
    <phoneticPr fontId="2" type="noConversion"/>
  </si>
  <si>
    <t>참가팀별 실습비(60팀)</t>
    <phoneticPr fontId="2" type="noConversion"/>
  </si>
  <si>
    <t>심사위원비(본선 30명)</t>
    <phoneticPr fontId="2" type="noConversion"/>
  </si>
  <si>
    <t>SNS 홍보</t>
    <phoneticPr fontId="2" type="noConversion"/>
  </si>
  <si>
    <t>홍보 영상 제작</t>
    <phoneticPr fontId="2" type="noConversion"/>
  </si>
  <si>
    <t>대표번호 운영/웹하드 이용료</t>
    <phoneticPr fontId="2" type="noConversion"/>
  </si>
  <si>
    <t>10만원, 2팀</t>
    <phoneticPr fontId="2" type="noConversion"/>
  </si>
  <si>
    <t>온라인 개최</t>
    <phoneticPr fontId="2" type="noConversion"/>
  </si>
  <si>
    <t>-</t>
    <phoneticPr fontId="2" type="noConversion"/>
  </si>
  <si>
    <t>백월/포디엄 보드(OT)</t>
    <phoneticPr fontId="2" type="noConversion"/>
  </si>
  <si>
    <t>카운트다운 영상 등(OT)</t>
    <phoneticPr fontId="2" type="noConversion"/>
  </si>
  <si>
    <t>탐구노트 발송비(OT)</t>
    <phoneticPr fontId="2" type="noConversion"/>
  </si>
  <si>
    <t>위원장 거마비(OT)</t>
    <phoneticPr fontId="2" type="noConversion"/>
  </si>
  <si>
    <t>사회자 및 특별강연(OT)</t>
    <phoneticPr fontId="2" type="noConversion"/>
  </si>
  <si>
    <t>진행 및 장비 운영(OT)</t>
    <phoneticPr fontId="2" type="noConversion"/>
  </si>
  <si>
    <t>단가</t>
    <phoneticPr fontId="2" type="noConversion"/>
  </si>
  <si>
    <t>수량</t>
    <phoneticPr fontId="2" type="noConversion"/>
  </si>
  <si>
    <t>유럽 또는 미국 해외탐방 8박10일</t>
    <phoneticPr fontId="2" type="noConversion"/>
  </si>
  <si>
    <t>세부 내역</t>
    <phoneticPr fontId="2" type="noConversion"/>
  </si>
  <si>
    <t>내역</t>
    <phoneticPr fontId="2" type="noConversion"/>
  </si>
  <si>
    <t>내역 설명</t>
    <phoneticPr fontId="2" type="noConversion"/>
  </si>
  <si>
    <t>탐구노트 USB 스캔, 60개</t>
    <phoneticPr fontId="2" type="noConversion"/>
  </si>
  <si>
    <t>제안서 400개 기준</t>
    <phoneticPr fontId="2" type="noConversion"/>
  </si>
  <si>
    <t>KAIST, 대행사 계약 체결</t>
    <phoneticPr fontId="2" type="noConversion"/>
  </si>
  <si>
    <t>90만원, 30명</t>
    <phoneticPr fontId="2" type="noConversion"/>
  </si>
  <si>
    <t>10만원, 4개사</t>
    <phoneticPr fontId="2" type="noConversion"/>
  </si>
  <si>
    <t>45만원, 60팀</t>
    <phoneticPr fontId="2" type="noConversion"/>
  </si>
  <si>
    <t>멘토 지원(교통비/강연료)</t>
    <phoneticPr fontId="2" type="noConversion"/>
  </si>
  <si>
    <t>멘토 강연료 25만원, 2인</t>
    <phoneticPr fontId="2" type="noConversion"/>
  </si>
  <si>
    <t>본선진출팀 학교 발송</t>
    <phoneticPr fontId="2" type="noConversion"/>
  </si>
  <si>
    <t>사회자 1명, 특별강연(프레젠테이션 관련) 1명</t>
    <phoneticPr fontId="2" type="noConversion"/>
  </si>
  <si>
    <t>설문조사 참여비</t>
    <phoneticPr fontId="2" type="noConversion"/>
  </si>
  <si>
    <t>사진, 영상, 스케치 등 촬영</t>
    <phoneticPr fontId="2" type="noConversion"/>
  </si>
  <si>
    <t>본선 진행 협조 멘토 24명, 15만원</t>
    <phoneticPr fontId="2" type="noConversion"/>
  </si>
  <si>
    <t>조추첨 결과 보드</t>
    <phoneticPr fontId="2" type="noConversion"/>
  </si>
  <si>
    <t>방역 비품 등</t>
    <phoneticPr fontId="2" type="noConversion"/>
  </si>
  <si>
    <t>400만원, 2명</t>
    <phoneticPr fontId="2" type="noConversion"/>
  </si>
  <si>
    <t>대상, 최우수상 3팀 노트북 / 금상, 은상 6팀 태블릿 PC / 동상 11팀 스마트워치 / 입선 40팀 블루투스이어폰</t>
    <phoneticPr fontId="2" type="noConversion"/>
  </si>
  <si>
    <t>최우수학교상 500만원, 우수학교상 300만원</t>
    <phoneticPr fontId="2" type="noConversion"/>
  </si>
  <si>
    <t>60팀 부상품, 상장, 탐구노트 패킹 및 발송</t>
    <phoneticPr fontId="2" type="noConversion"/>
  </si>
  <si>
    <t>협회 직원 출장비</t>
    <phoneticPr fontId="2" type="noConversion"/>
  </si>
  <si>
    <t>자료집 약 30부, 칼라 인쇄</t>
    <phoneticPr fontId="2" type="noConversion"/>
  </si>
  <si>
    <t>8박10일, 참가 학생 18명 기준</t>
    <phoneticPr fontId="2" type="noConversion"/>
  </si>
  <si>
    <t>기수상자 회장 전달 비용</t>
    <phoneticPr fontId="2" type="noConversion"/>
  </si>
  <si>
    <t>기수상자 회장 전달 비용 100만원, 회의비 50만원</t>
    <phoneticPr fontId="2" type="noConversion"/>
  </si>
  <si>
    <t>주관기관
업무추진비</t>
    <phoneticPr fontId="2" type="noConversion"/>
  </si>
  <si>
    <t>대표번호 및 웹하드 1년 운영료</t>
    <phoneticPr fontId="2" type="noConversion"/>
  </si>
  <si>
    <t>사회자 백월 및 포디엄 보드</t>
    <phoneticPr fontId="2" type="noConversion"/>
  </si>
  <si>
    <t>행사 전 카운트다운 영상 등</t>
    <phoneticPr fontId="2" type="noConversion"/>
  </si>
  <si>
    <t>로비 통천 2개 (3300X2300, 5000X2300)</t>
    <phoneticPr fontId="2" type="noConversion"/>
  </si>
  <si>
    <t>입구, 외부 이동 동선, 단체사진, 안내데스크 등</t>
    <phoneticPr fontId="2" type="noConversion"/>
  </si>
  <si>
    <t>외부 이동 동선, 등록데스크, 게임존 등</t>
    <phoneticPr fontId="2" type="noConversion"/>
  </si>
  <si>
    <t>캐리커쳐 또는 부대행사 신규 제안</t>
    <phoneticPr fontId="2" type="noConversion"/>
  </si>
  <si>
    <t>행사 개최 전 레크레이션용</t>
    <phoneticPr fontId="2" type="noConversion"/>
  </si>
  <si>
    <t>60팀 행사 안내 배포자료 인쇄</t>
    <phoneticPr fontId="2" type="noConversion"/>
  </si>
  <si>
    <t>상장 용지 및 화탐 상장 케이스 제작</t>
    <phoneticPr fontId="2" type="noConversion"/>
  </si>
  <si>
    <t>위비티, 씽굿 등 2곳 1~2개월 진행</t>
    <phoneticPr fontId="2" type="noConversion"/>
  </si>
  <si>
    <t>연간 행사 각종 제작물 전체 디자인</t>
    <phoneticPr fontId="2" type="noConversion"/>
  </si>
  <si>
    <t>35부 약 90p, 표지 코팅, 칼라</t>
    <phoneticPr fontId="2" type="noConversion"/>
  </si>
  <si>
    <t>연간 행사 각종 공문, 자료 등 전체 발송비</t>
    <phoneticPr fontId="2" type="noConversion"/>
  </si>
  <si>
    <t>행사 및 안내사항 단체 문자 발송비</t>
    <phoneticPr fontId="2" type="noConversion"/>
  </si>
  <si>
    <t>8,000부, 코팅, 칼라</t>
    <phoneticPr fontId="2" type="noConversion"/>
  </si>
  <si>
    <t>80부 약 110p, 흑백 및 칼라, 스프링철</t>
    <phoneticPr fontId="2" type="noConversion"/>
  </si>
  <si>
    <t>유동 비용</t>
  </si>
  <si>
    <t>유동 비용</t>
    <phoneticPr fontId="2" type="noConversion"/>
  </si>
  <si>
    <t>고정 비용</t>
    <phoneticPr fontId="2" type="noConversion"/>
  </si>
  <si>
    <t>심사위원비(주최사 본선 참여) 4개사</t>
    <phoneticPr fontId="2" type="noConversion"/>
  </si>
  <si>
    <t>심사위원장 35만원, 1인</t>
    <phoneticPr fontId="2" type="noConversion"/>
  </si>
  <si>
    <t>60팀 사진 영상 제작, 5분 내외</t>
    <phoneticPr fontId="2" type="noConversion"/>
  </si>
  <si>
    <t>참가비</t>
    <phoneticPr fontId="2" type="noConversion"/>
  </si>
  <si>
    <t>외부 일체형 음향 등 설치, 철거</t>
    <phoneticPr fontId="2" type="noConversion"/>
  </si>
  <si>
    <t>음향, 장비 설치 및 철거</t>
    <phoneticPr fontId="2" type="noConversion"/>
  </si>
  <si>
    <t>캐리커쳐, 포토월, 오락기 등(본선)</t>
    <phoneticPr fontId="2" type="noConversion"/>
  </si>
  <si>
    <t>포스터 거치대 렌탈 및 포스터 제작(본선)</t>
    <phoneticPr fontId="2" type="noConversion"/>
  </si>
  <si>
    <t>거치대 30개 렌탈 및 발표 자료 4절지 인쇄, 60팀</t>
    <phoneticPr fontId="2" type="noConversion"/>
  </si>
  <si>
    <t>대형 선풍기, 냉장고 등 진행 관련 렌탈(본선)</t>
    <phoneticPr fontId="2" type="noConversion"/>
  </si>
  <si>
    <t>테이블, 의자, 차단봉, 선풍기 2대, 안전망, 냉장고 등</t>
    <phoneticPr fontId="2" type="noConversion"/>
  </si>
  <si>
    <t>사회자 및 진행 요원(본선), 차량 렌탈 등</t>
    <phoneticPr fontId="2" type="noConversion"/>
  </si>
  <si>
    <t>사회자, 행사 진행 요원, 차량 렌탈, 물건 운반 등</t>
    <phoneticPr fontId="2" type="noConversion"/>
  </si>
  <si>
    <t>안내보드(본선) 및 네임텍</t>
    <phoneticPr fontId="2" type="noConversion"/>
  </si>
  <si>
    <t>일정 안내, 강의실 안내, 식음료 금지, 발표장 문패 등 안내보드 및 목걸이 네임텍, 테이블텍 등 제작</t>
    <phoneticPr fontId="2" type="noConversion"/>
  </si>
  <si>
    <t>심사용 보드(본선) 및 조추첨 박스 제작</t>
    <phoneticPr fontId="2" type="noConversion"/>
  </si>
  <si>
    <t>심사용 아크릴 보드 30여개 및 조추첨 박스 제작</t>
    <phoneticPr fontId="2" type="noConversion"/>
  </si>
  <si>
    <t>롯데호텔 2층 크리스탈볼룸 대관 및 식음료</t>
    <phoneticPr fontId="2" type="noConversion"/>
  </si>
  <si>
    <t>포토월, 경품무대 등(시상식)</t>
    <phoneticPr fontId="2" type="noConversion"/>
  </si>
  <si>
    <t>포토월, 경품무대 및 부스</t>
    <phoneticPr fontId="2" type="noConversion"/>
  </si>
  <si>
    <t>음향, 조명, 시스템 등 (시상식)</t>
    <phoneticPr fontId="2" type="noConversion"/>
  </si>
  <si>
    <t>음향/조명 오퍼레이터, 중계시스템 등</t>
    <phoneticPr fontId="2" type="noConversion"/>
  </si>
  <si>
    <t>슬로건 통천/기둥 현수막, 행사장 배너(시상식)</t>
    <phoneticPr fontId="2" type="noConversion"/>
  </si>
  <si>
    <t>통천 및 현수막, 행사장 안내 배너 등</t>
    <phoneticPr fontId="2" type="noConversion"/>
  </si>
  <si>
    <t>영상 VJ 연출 및 BGM 등 편집(시상식)</t>
    <phoneticPr fontId="2" type="noConversion"/>
  </si>
  <si>
    <t>영상 VJ 연출, BGM, 팡파레 등</t>
    <phoneticPr fontId="2" type="noConversion"/>
  </si>
  <si>
    <t>포스터 거치대 및 포스터 제작</t>
    <phoneticPr fontId="2" type="noConversion"/>
  </si>
  <si>
    <t>아나운서 및 진행요원 등(시상식)</t>
    <phoneticPr fontId="2" type="noConversion"/>
  </si>
  <si>
    <t>아나운서, 총연출, 진행요원 등</t>
    <phoneticPr fontId="2" type="noConversion"/>
  </si>
  <si>
    <t>수상자 안내 등</t>
    <phoneticPr fontId="2" type="noConversion"/>
  </si>
  <si>
    <t>네임텍, 스텝비표, 수상자 리본, 테이블넘버 등</t>
    <phoneticPr fontId="2" type="noConversion"/>
  </si>
  <si>
    <t>네임텍, 테이블넘버 등(시상식)</t>
    <phoneticPr fontId="2" type="noConversion"/>
  </si>
  <si>
    <t>상장 및 상장케이스 150개 제작(시상식)</t>
    <phoneticPr fontId="2" type="noConversion"/>
  </si>
  <si>
    <t>가이드봉, 무전기 렌탈(시상식)</t>
    <phoneticPr fontId="2" type="noConversion"/>
  </si>
  <si>
    <t>기타 비품 등</t>
    <phoneticPr fontId="2" type="noConversion"/>
  </si>
  <si>
    <t>시상 보드 B4사이즈 제작(시상식)</t>
    <phoneticPr fontId="2" type="noConversion"/>
  </si>
  <si>
    <t>시상보드 13개 제작</t>
    <phoneticPr fontId="2" type="noConversion"/>
  </si>
  <si>
    <t>상장 인쇄 및 상장케이스 제작</t>
    <phoneticPr fontId="2" type="noConversion"/>
  </si>
  <si>
    <t>피아트 SID, 월별 계약, 자동 연장 (월 80만원) 등</t>
    <phoneticPr fontId="2" type="noConversion"/>
  </si>
  <si>
    <t>회의비/출장비/기타진행비 등</t>
    <phoneticPr fontId="2" type="noConversion"/>
  </si>
  <si>
    <t>2022년 제19회 화학탐구프런티어페스티벌 예산</t>
    <phoneticPr fontId="4" type="noConversion"/>
  </si>
  <si>
    <t>기타 홍보 이벤트</t>
    <phoneticPr fontId="2" type="noConversion"/>
  </si>
  <si>
    <t>신규 영상 2개 및 기존 경과보고영상 수정
(SNS 홍보용 1분 요약 버전 및 풀버전)</t>
    <phoneticPr fontId="2" type="noConversion"/>
  </si>
  <si>
    <t>페이스북, 인스타그램, 유튜브 등 운영 및 홍보 진행</t>
    <phoneticPr fontId="2" type="noConversion"/>
  </si>
  <si>
    <t>네이버 파워 블로거 등 인플루언서 광고 진행</t>
    <phoneticPr fontId="2" type="noConversion"/>
  </si>
  <si>
    <t>50만원, 20명</t>
    <phoneticPr fontId="2" type="noConversion"/>
  </si>
  <si>
    <t>참가 학생, 교사 160여명 식대 및 비치용 간식</t>
    <phoneticPr fontId="2" type="noConversion"/>
  </si>
  <si>
    <t>심사위원, 주최사 식대 50여명</t>
    <phoneticPr fontId="2" type="noConversion"/>
  </si>
  <si>
    <t>중계, 음향, 전자 칠판, 모니터링용 모니터 등</t>
    <phoneticPr fontId="2" type="noConversion"/>
  </si>
  <si>
    <t>7만원, 90명</t>
    <phoneticPr fontId="2" type="noConversion"/>
  </si>
  <si>
    <t>무대 설치 및 철거 (석유화학 50주년 기념식 동시 개최)</t>
    <phoneticPr fontId="2" type="noConversion"/>
  </si>
  <si>
    <t>심사회의, 운영위원회, 대행사회의, 출자비 등</t>
    <phoneticPr fontId="2" type="noConversion"/>
  </si>
  <si>
    <t>행사진행 (멘토 20명)</t>
    <phoneticPr fontId="2" type="noConversion"/>
  </si>
  <si>
    <t>기념품 90개분 (시상식)</t>
    <phoneticPr fontId="2" type="noConversion"/>
  </si>
  <si>
    <t>2. 대행료</t>
    <phoneticPr fontId="2" type="noConversion"/>
  </si>
  <si>
    <t>포스터/자료 발간</t>
    <phoneticPr fontId="2" type="noConversion"/>
  </si>
  <si>
    <t>버스, 지하철, 택시 광고</t>
    <phoneticPr fontId="2" type="noConversion"/>
  </si>
  <si>
    <t>공문, 홍보 자료 등 전체 발송비</t>
    <phoneticPr fontId="2" type="noConversion"/>
  </si>
  <si>
    <t>학회 홍보</t>
    <phoneticPr fontId="2" type="noConversion"/>
  </si>
  <si>
    <t>각종 SNS 사이즈에 맞게 신규 영상 제작</t>
    <phoneticPr fontId="2" type="noConversion"/>
  </si>
  <si>
    <t>고분자학회, 공업화학회, 생물공학회, 전기화학회, 화학공학회 홈페이지 및 학회지 등 홍보</t>
    <phoneticPr fontId="2" type="noConversion"/>
  </si>
  <si>
    <t>대티즌, 위비티 등 포스터 배너 제작 및 홍보</t>
    <phoneticPr fontId="2" type="noConversion"/>
  </si>
  <si>
    <t>영상, 포스터 등 각종 홍보물 활용</t>
    <phoneticPr fontId="2" type="noConversion"/>
  </si>
  <si>
    <t>포스터 및 홍보 리플렛 제작</t>
    <phoneticPr fontId="2" type="noConversion"/>
  </si>
  <si>
    <t>포스터 및 리플렛 디자인 작업 및 발송</t>
    <phoneticPr fontId="2" type="noConversion"/>
  </si>
  <si>
    <t>카톡 홍보</t>
    <phoneticPr fontId="2" type="noConversion"/>
  </si>
  <si>
    <t>카톡 배너 활용</t>
    <phoneticPr fontId="2" type="noConversion"/>
  </si>
  <si>
    <t>2023년예산</t>
    <phoneticPr fontId="2" type="noConversion"/>
  </si>
  <si>
    <t xml:space="preserve">공모전 홈페이지 및 학회 홈페이지 배너 </t>
    <phoneticPr fontId="2" type="noConversion"/>
  </si>
  <si>
    <t>2023년도 대학생 Pioneer Festival 가격 산출 내역서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</si>
</sst>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_);[Red]\(0\)"/>
  </numFmts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  <font>
      <i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b/>
      <i/>
      <sz val="11"/>
      <color rgb="FFFF000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349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1" fontId="5" fillId="0" borderId="0" xfId="0" applyNumberFormat="1" applyFont="1">
      <alignment vertical="center"/>
    </xf>
    <xf numFmtId="0" fontId="8" fillId="4" borderId="1" xfId="0" applyFont="1" applyFill="1" applyBorder="1" applyAlignment="1">
      <alignment horizontal="left" vertical="center" wrapText="1" readingOrder="1"/>
    </xf>
    <xf numFmtId="0" fontId="11" fillId="6" borderId="2" xfId="0" applyFont="1" applyFill="1" applyBorder="1">
      <alignment vertical="center"/>
    </xf>
    <xf numFmtId="0" fontId="13" fillId="0" borderId="14" xfId="0" applyFont="1" applyFill="1" applyBorder="1" applyAlignment="1">
      <alignment horizontal="left" vertical="center" wrapText="1" readingOrder="1"/>
    </xf>
    <xf numFmtId="0" fontId="12" fillId="0" borderId="14" xfId="0" applyFont="1" applyFill="1" applyBorder="1" applyAlignment="1">
      <alignment horizontal="left" vertical="center" wrapText="1" readingOrder="1"/>
    </xf>
    <xf numFmtId="0" fontId="12" fillId="5" borderId="14" xfId="0" applyFont="1" applyFill="1" applyBorder="1" applyAlignment="1">
      <alignment horizontal="left" vertical="center" wrapText="1" readingOrder="1"/>
    </xf>
    <xf numFmtId="0" fontId="12" fillId="0" borderId="20" xfId="0" applyFont="1" applyFill="1" applyBorder="1" applyAlignment="1">
      <alignment horizontal="left" vertical="center" wrapText="1" readingOrder="1"/>
    </xf>
    <xf numFmtId="0" fontId="12" fillId="0" borderId="23" xfId="0" applyFont="1" applyFill="1" applyBorder="1" applyAlignment="1">
      <alignment horizontal="left" vertical="center" wrapText="1" readingOrder="1"/>
    </xf>
    <xf numFmtId="0" fontId="13" fillId="0" borderId="23" xfId="0" applyFont="1" applyFill="1" applyBorder="1" applyAlignment="1">
      <alignment horizontal="left" vertical="center" wrapText="1" readingOrder="1"/>
    </xf>
    <xf numFmtId="0" fontId="3" fillId="0" borderId="2" xfId="0" applyFont="1" applyBorder="1" applyAlignment="1">
      <alignment vertical="center"/>
    </xf>
    <xf numFmtId="41" fontId="6" fillId="4" borderId="25" xfId="1" applyFont="1" applyFill="1" applyBorder="1" applyAlignment="1">
      <alignment vertical="center"/>
    </xf>
    <xf numFmtId="41" fontId="13" fillId="0" borderId="16" xfId="1" applyFont="1" applyFill="1" applyBorder="1" applyAlignment="1">
      <alignment vertical="center" wrapText="1"/>
    </xf>
    <xf numFmtId="41" fontId="12" fillId="0" borderId="16" xfId="1" applyFont="1" applyFill="1" applyBorder="1" applyAlignment="1">
      <alignment vertical="center" wrapText="1"/>
    </xf>
    <xf numFmtId="41" fontId="10" fillId="4" borderId="40" xfId="1" applyFont="1" applyFill="1" applyBorder="1" applyAlignment="1">
      <alignment vertical="center"/>
    </xf>
    <xf numFmtId="41" fontId="12" fillId="0" borderId="15" xfId="1" applyFont="1" applyFill="1" applyBorder="1" applyAlignment="1">
      <alignment vertical="center" wrapText="1"/>
    </xf>
    <xf numFmtId="41" fontId="11" fillId="6" borderId="8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1" fontId="6" fillId="4" borderId="40" xfId="1" applyFont="1" applyFill="1" applyBorder="1" applyAlignment="1">
      <alignment vertical="center"/>
    </xf>
    <xf numFmtId="0" fontId="6" fillId="4" borderId="44" xfId="0" applyFont="1" applyFill="1" applyBorder="1" applyAlignment="1">
      <alignment vertical="center" wrapText="1" readingOrder="1"/>
    </xf>
    <xf numFmtId="0" fontId="10" fillId="4" borderId="44" xfId="0" applyFont="1" applyFill="1" applyBorder="1" applyAlignment="1">
      <alignment vertical="center" wrapText="1" readingOrder="1"/>
    </xf>
    <xf numFmtId="0" fontId="13" fillId="0" borderId="53" xfId="0" applyFont="1" applyFill="1" applyBorder="1" applyAlignment="1">
      <alignment horizontal="left" vertical="center" wrapText="1" readingOrder="1"/>
    </xf>
    <xf numFmtId="41" fontId="7" fillId="3" borderId="11" xfId="1" applyFont="1" applyFill="1" applyBorder="1" applyAlignment="1">
      <alignment vertical="center"/>
    </xf>
    <xf numFmtId="41" fontId="6" fillId="4" borderId="25" xfId="1" applyFont="1" applyFill="1" applyBorder="1" applyAlignment="1">
      <alignment vertical="center" wrapText="1"/>
    </xf>
    <xf numFmtId="41" fontId="6" fillId="3" borderId="11" xfId="1" applyFont="1" applyFill="1" applyBorder="1" applyAlignment="1">
      <alignment vertical="center" wrapText="1"/>
    </xf>
    <xf numFmtId="41" fontId="6" fillId="4" borderId="15" xfId="1" applyFont="1" applyFill="1" applyBorder="1" applyAlignment="1">
      <alignment vertical="center"/>
    </xf>
    <xf numFmtId="41" fontId="13" fillId="5" borderId="39" xfId="1" applyFont="1" applyFill="1" applyBorder="1" applyAlignment="1">
      <alignment vertical="center" wrapText="1"/>
    </xf>
    <xf numFmtId="41" fontId="6" fillId="3" borderId="38" xfId="0" applyNumberFormat="1" applyFont="1" applyFill="1" applyBorder="1">
      <alignment vertical="center"/>
    </xf>
    <xf numFmtId="41" fontId="6" fillId="4" borderId="25" xfId="0" applyNumberFormat="1" applyFont="1" applyFill="1" applyBorder="1">
      <alignment vertical="center"/>
    </xf>
    <xf numFmtId="41" fontId="6" fillId="3" borderId="11" xfId="1" applyFont="1" applyFill="1" applyBorder="1" applyAlignment="1">
      <alignment vertical="center"/>
    </xf>
    <xf numFmtId="0" fontId="6" fillId="4" borderId="54" xfId="0" applyFont="1" applyFill="1" applyBorder="1" applyAlignment="1">
      <alignment horizontal="left" vertical="center" wrapText="1" readingOrder="1"/>
    </xf>
    <xf numFmtId="0" fontId="8" fillId="4" borderId="57" xfId="0" applyFont="1" applyFill="1" applyBorder="1" applyAlignment="1">
      <alignment horizontal="left" vertical="center" wrapText="1" readingOrder="1"/>
    </xf>
    <xf numFmtId="41" fontId="13" fillId="0" borderId="35" xfId="1" applyFont="1" applyFill="1" applyBorder="1" applyAlignment="1">
      <alignment vertical="center" wrapText="1"/>
    </xf>
    <xf numFmtId="41" fontId="13" fillId="0" borderId="15" xfId="1" applyFont="1" applyFill="1" applyBorder="1" applyAlignment="1">
      <alignment vertical="center" wrapText="1"/>
    </xf>
    <xf numFmtId="41" fontId="8" fillId="0" borderId="25" xfId="1" applyFont="1" applyFill="1" applyBorder="1" applyAlignment="1">
      <alignment vertical="center"/>
    </xf>
    <xf numFmtId="41" fontId="8" fillId="0" borderId="16" xfId="1" applyFont="1" applyFill="1" applyBorder="1" applyAlignment="1">
      <alignment vertical="center"/>
    </xf>
    <xf numFmtId="41" fontId="12" fillId="5" borderId="16" xfId="1" applyFont="1" applyFill="1" applyBorder="1" applyAlignment="1">
      <alignment vertical="center" wrapText="1"/>
    </xf>
    <xf numFmtId="41" fontId="12" fillId="0" borderId="56" xfId="1" applyFont="1" applyFill="1" applyBorder="1" applyAlignment="1">
      <alignment vertical="center" wrapText="1"/>
    </xf>
    <xf numFmtId="0" fontId="12" fillId="5" borderId="34" xfId="0" applyFont="1" applyFill="1" applyBorder="1" applyAlignment="1">
      <alignment horizontal="left" vertical="center" wrapText="1" readingOrder="1"/>
    </xf>
    <xf numFmtId="0" fontId="12" fillId="5" borderId="20" xfId="0" applyFont="1" applyFill="1" applyBorder="1" applyAlignment="1">
      <alignment vertical="center" wrapText="1" readingOrder="1"/>
    </xf>
    <xf numFmtId="0" fontId="6" fillId="3" borderId="27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41" fontId="6" fillId="3" borderId="38" xfId="0" applyNumberFormat="1" applyFont="1" applyFill="1" applyBorder="1" applyAlignment="1">
      <alignment vertical="center" wrapText="1"/>
    </xf>
    <xf numFmtId="0" fontId="8" fillId="4" borderId="42" xfId="0" applyFont="1" applyFill="1" applyBorder="1" applyAlignment="1">
      <alignment horizontal="left" vertical="center" wrapText="1" readingOrder="1"/>
    </xf>
    <xf numFmtId="0" fontId="15" fillId="0" borderId="0" xfId="0" applyFont="1" applyFill="1" applyBorder="1" applyAlignment="1">
      <alignment horizontal="left" vertical="center" wrapText="1" readingOrder="1"/>
    </xf>
    <xf numFmtId="41" fontId="12" fillId="0" borderId="40" xfId="1" applyFont="1" applyFill="1" applyBorder="1" applyAlignment="1">
      <alignment vertical="center" wrapText="1"/>
    </xf>
    <xf numFmtId="0" fontId="12" fillId="4" borderId="23" xfId="0" applyFont="1" applyFill="1" applyBorder="1" applyAlignment="1">
      <alignment horizontal="left" vertical="center" wrapText="1" readingOrder="1"/>
    </xf>
    <xf numFmtId="0" fontId="12" fillId="4" borderId="54" xfId="0" applyFont="1" applyFill="1" applyBorder="1" applyAlignment="1">
      <alignment horizontal="left" vertical="center" wrapText="1" readingOrder="1"/>
    </xf>
    <xf numFmtId="0" fontId="8" fillId="4" borderId="54" xfId="0" applyFont="1" applyFill="1" applyBorder="1" applyAlignment="1">
      <alignment horizontal="left" vertical="center" wrapText="1" readingOrder="1"/>
    </xf>
    <xf numFmtId="0" fontId="12" fillId="0" borderId="23" xfId="0" applyFont="1" applyFill="1" applyBorder="1" applyAlignment="1">
      <alignment vertical="center" wrapText="1" readingOrder="1"/>
    </xf>
    <xf numFmtId="0" fontId="6" fillId="4" borderId="54" xfId="0" applyFont="1" applyFill="1" applyBorder="1" applyAlignment="1">
      <alignment vertical="center" wrapText="1" readingOrder="1"/>
    </xf>
    <xf numFmtId="0" fontId="8" fillId="4" borderId="44" xfId="0" applyFont="1" applyFill="1" applyBorder="1" applyAlignment="1">
      <alignment horizontal="left" vertical="center" wrapText="1" readingOrder="1"/>
    </xf>
    <xf numFmtId="0" fontId="6" fillId="4" borderId="23" xfId="0" applyFont="1" applyFill="1" applyBorder="1" applyAlignment="1">
      <alignment horizontal="left" vertical="center" wrapText="1" readingOrder="1"/>
    </xf>
    <xf numFmtId="41" fontId="3" fillId="0" borderId="2" xfId="1" applyFont="1" applyBorder="1" applyAlignment="1">
      <alignment horizontal="center" vertical="center"/>
    </xf>
    <xf numFmtId="41" fontId="6" fillId="2" borderId="36" xfId="1" applyFont="1" applyFill="1" applyBorder="1" applyAlignment="1">
      <alignment horizontal="center" vertical="center" wrapText="1" readingOrder="1"/>
    </xf>
    <xf numFmtId="41" fontId="7" fillId="3" borderId="11" xfId="1" applyFont="1" applyFill="1" applyBorder="1" applyAlignment="1">
      <alignment horizontal="left" vertical="center" wrapText="1" readingOrder="1"/>
    </xf>
    <xf numFmtId="41" fontId="8" fillId="4" borderId="40" xfId="1" applyFont="1" applyFill="1" applyBorder="1" applyAlignment="1">
      <alignment horizontal="left" vertical="center" wrapText="1" readingOrder="1"/>
    </xf>
    <xf numFmtId="41" fontId="12" fillId="0" borderId="25" xfId="1" applyFont="1" applyFill="1" applyBorder="1" applyAlignment="1">
      <alignment horizontal="left" vertical="center" wrapText="1" readingOrder="1"/>
    </xf>
    <xf numFmtId="41" fontId="12" fillId="0" borderId="16" xfId="1" applyFont="1" applyFill="1" applyBorder="1" applyAlignment="1">
      <alignment horizontal="left" vertical="center" wrapText="1" readingOrder="1"/>
    </xf>
    <xf numFmtId="41" fontId="12" fillId="4" borderId="25" xfId="1" applyFont="1" applyFill="1" applyBorder="1" applyAlignment="1">
      <alignment horizontal="left" vertical="center" wrapText="1" readingOrder="1"/>
    </xf>
    <xf numFmtId="41" fontId="12" fillId="5" borderId="35" xfId="1" applyFont="1" applyFill="1" applyBorder="1" applyAlignment="1">
      <alignment horizontal="left" vertical="center" wrapText="1" readingOrder="1"/>
    </xf>
    <xf numFmtId="41" fontId="12" fillId="4" borderId="15" xfId="1" applyFont="1" applyFill="1" applyBorder="1" applyAlignment="1">
      <alignment horizontal="left" vertical="center" wrapText="1" readingOrder="1"/>
    </xf>
    <xf numFmtId="41" fontId="6" fillId="3" borderId="11" xfId="1" applyFont="1" applyFill="1" applyBorder="1" applyAlignment="1">
      <alignment horizontal="left" vertical="center" wrapText="1" readingOrder="1"/>
    </xf>
    <xf numFmtId="41" fontId="6" fillId="4" borderId="25" xfId="1" applyFont="1" applyFill="1" applyBorder="1" applyAlignment="1">
      <alignment horizontal="left" vertical="center" wrapText="1" readingOrder="1"/>
    </xf>
    <xf numFmtId="41" fontId="12" fillId="0" borderId="21" xfId="1" applyFont="1" applyFill="1" applyBorder="1" applyAlignment="1">
      <alignment horizontal="left" vertical="center" wrapText="1" readingOrder="1"/>
    </xf>
    <xf numFmtId="41" fontId="6" fillId="4" borderId="40" xfId="1" applyFont="1" applyFill="1" applyBorder="1" applyAlignment="1">
      <alignment vertical="center" wrapText="1" readingOrder="1"/>
    </xf>
    <xf numFmtId="41" fontId="8" fillId="4" borderId="25" xfId="1" applyFont="1" applyFill="1" applyBorder="1" applyAlignment="1">
      <alignment horizontal="left" vertical="center" wrapText="1" readingOrder="1"/>
    </xf>
    <xf numFmtId="41" fontId="12" fillId="0" borderId="15" xfId="1" applyFont="1" applyFill="1" applyBorder="1" applyAlignment="1">
      <alignment horizontal="left" vertical="center" wrapText="1" readingOrder="1"/>
    </xf>
    <xf numFmtId="41" fontId="12" fillId="0" borderId="9" xfId="1" applyFont="1" applyFill="1" applyBorder="1" applyAlignment="1">
      <alignment horizontal="left" vertical="center" wrapText="1" readingOrder="1"/>
    </xf>
    <xf numFmtId="41" fontId="12" fillId="5" borderId="16" xfId="1" applyFont="1" applyFill="1" applyBorder="1" applyAlignment="1">
      <alignment horizontal="left" vertical="center" wrapText="1" readingOrder="1"/>
    </xf>
    <xf numFmtId="41" fontId="6" fillId="4" borderId="15" xfId="1" applyFont="1" applyFill="1" applyBorder="1" applyAlignment="1">
      <alignment horizontal="left" vertical="center" wrapText="1" readingOrder="1"/>
    </xf>
    <xf numFmtId="41" fontId="12" fillId="0" borderId="15" xfId="1" applyFont="1" applyFill="1" applyBorder="1" applyAlignment="1">
      <alignment vertical="center" wrapText="1" readingOrder="1"/>
    </xf>
    <xf numFmtId="41" fontId="6" fillId="4" borderId="25" xfId="1" applyFont="1" applyFill="1" applyBorder="1" applyAlignment="1">
      <alignment vertical="center" wrapText="1" readingOrder="1"/>
    </xf>
    <xf numFmtId="41" fontId="6" fillId="3" borderId="38" xfId="1" applyFont="1" applyFill="1" applyBorder="1" applyAlignment="1">
      <alignment horizontal="left" vertical="center" wrapText="1" readingOrder="1"/>
    </xf>
    <xf numFmtId="41" fontId="6" fillId="8" borderId="49" xfId="1" applyFont="1" applyFill="1" applyBorder="1" applyAlignment="1">
      <alignment horizontal="center" vertical="center"/>
    </xf>
    <xf numFmtId="41" fontId="6" fillId="3" borderId="38" xfId="1" applyFont="1" applyFill="1" applyBorder="1" applyAlignment="1">
      <alignment horizontal="left" vertical="center"/>
    </xf>
    <xf numFmtId="41" fontId="15" fillId="0" borderId="9" xfId="1" applyFont="1" applyFill="1" applyBorder="1" applyAlignment="1">
      <alignment horizontal="left" vertical="center" wrapText="1" readingOrder="1"/>
    </xf>
    <xf numFmtId="41" fontId="11" fillId="6" borderId="8" xfId="1" applyFont="1" applyFill="1" applyBorder="1">
      <alignment vertical="center"/>
    </xf>
    <xf numFmtId="41" fontId="5" fillId="0" borderId="0" xfId="1" applyFont="1">
      <alignment vertical="center"/>
    </xf>
    <xf numFmtId="41" fontId="0" fillId="0" borderId="0" xfId="1" applyFo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6" fillId="2" borderId="36" xfId="0" applyNumberFormat="1" applyFont="1" applyFill="1" applyBorder="1" applyAlignment="1">
      <alignment horizontal="center" vertical="center" wrapText="1" readingOrder="1"/>
    </xf>
    <xf numFmtId="176" fontId="6" fillId="8" borderId="50" xfId="0" applyNumberFormat="1" applyFont="1" applyFill="1" applyBorder="1" applyAlignment="1">
      <alignment horizontal="center" vertical="center"/>
    </xf>
    <xf numFmtId="176" fontId="7" fillId="3" borderId="12" xfId="0" applyNumberFormat="1" applyFont="1" applyFill="1" applyBorder="1" applyAlignment="1">
      <alignment horizontal="center" vertical="center" wrapText="1" readingOrder="1"/>
    </xf>
    <xf numFmtId="176" fontId="8" fillId="4" borderId="39" xfId="0" applyNumberFormat="1" applyFont="1" applyFill="1" applyBorder="1" applyAlignment="1">
      <alignment horizontal="center" vertical="center" wrapText="1" readingOrder="1"/>
    </xf>
    <xf numFmtId="176" fontId="12" fillId="0" borderId="26" xfId="0" applyNumberFormat="1" applyFont="1" applyFill="1" applyBorder="1" applyAlignment="1">
      <alignment horizontal="center" vertical="center" wrapText="1" readingOrder="1"/>
    </xf>
    <xf numFmtId="176" fontId="12" fillId="0" borderId="62" xfId="0" applyNumberFormat="1" applyFont="1" applyFill="1" applyBorder="1" applyAlignment="1">
      <alignment horizontal="center" vertical="center" wrapText="1" readingOrder="1"/>
    </xf>
    <xf numFmtId="176" fontId="12" fillId="4" borderId="26" xfId="0" applyNumberFormat="1" applyFont="1" applyFill="1" applyBorder="1" applyAlignment="1">
      <alignment horizontal="center" vertical="center" wrapText="1" readingOrder="1"/>
    </xf>
    <xf numFmtId="176" fontId="12" fillId="0" borderId="14" xfId="0" applyNumberFormat="1" applyFont="1" applyFill="1" applyBorder="1" applyAlignment="1">
      <alignment horizontal="center" vertical="center" wrapText="1" readingOrder="1"/>
    </xf>
    <xf numFmtId="176" fontId="12" fillId="5" borderId="34" xfId="0" applyNumberFormat="1" applyFont="1" applyFill="1" applyBorder="1" applyAlignment="1">
      <alignment horizontal="center" vertical="center" wrapText="1" readingOrder="1"/>
    </xf>
    <xf numFmtId="176" fontId="12" fillId="4" borderId="23" xfId="0" applyNumberFormat="1" applyFont="1" applyFill="1" applyBorder="1" applyAlignment="1">
      <alignment horizontal="center" vertical="center" wrapText="1" readingOrder="1"/>
    </xf>
    <xf numFmtId="176" fontId="6" fillId="3" borderId="12" xfId="0" applyNumberFormat="1" applyFont="1" applyFill="1" applyBorder="1" applyAlignment="1">
      <alignment horizontal="center" vertical="center" wrapText="1" readingOrder="1"/>
    </xf>
    <xf numFmtId="176" fontId="6" fillId="4" borderId="44" xfId="0" applyNumberFormat="1" applyFont="1" applyFill="1" applyBorder="1" applyAlignment="1">
      <alignment horizontal="center" vertical="center" wrapText="1" readingOrder="1"/>
    </xf>
    <xf numFmtId="176" fontId="6" fillId="4" borderId="54" xfId="0" applyNumberFormat="1" applyFont="1" applyFill="1" applyBorder="1" applyAlignment="1">
      <alignment horizontal="center" vertical="center" wrapText="1" readingOrder="1"/>
    </xf>
    <xf numFmtId="176" fontId="12" fillId="0" borderId="20" xfId="0" applyNumberFormat="1" applyFont="1" applyFill="1" applyBorder="1" applyAlignment="1">
      <alignment horizontal="center" vertical="center" wrapText="1" readingOrder="1"/>
    </xf>
    <xf numFmtId="176" fontId="8" fillId="4" borderId="26" xfId="0" applyNumberFormat="1" applyFont="1" applyFill="1" applyBorder="1" applyAlignment="1">
      <alignment horizontal="center" vertical="center" wrapText="1" readingOrder="1"/>
    </xf>
    <xf numFmtId="176" fontId="12" fillId="0" borderId="24" xfId="0" applyNumberFormat="1" applyFont="1" applyFill="1" applyBorder="1" applyAlignment="1">
      <alignment horizontal="center" vertical="center" wrapText="1" readingOrder="1"/>
    </xf>
    <xf numFmtId="176" fontId="12" fillId="0" borderId="63" xfId="0" applyNumberFormat="1" applyFont="1" applyFill="1" applyBorder="1" applyAlignment="1">
      <alignment horizontal="center" vertical="center" wrapText="1" readingOrder="1"/>
    </xf>
    <xf numFmtId="176" fontId="6" fillId="4" borderId="26" xfId="0" applyNumberFormat="1" applyFont="1" applyFill="1" applyBorder="1" applyAlignment="1">
      <alignment horizontal="center" vertical="center" wrapText="1" readingOrder="1"/>
    </xf>
    <xf numFmtId="176" fontId="12" fillId="5" borderId="14" xfId="0" applyNumberFormat="1" applyFont="1" applyFill="1" applyBorder="1" applyAlignment="1">
      <alignment horizontal="center" vertical="center" wrapText="1" readingOrder="1"/>
    </xf>
    <xf numFmtId="176" fontId="6" fillId="4" borderId="24" xfId="0" applyNumberFormat="1" applyFont="1" applyFill="1" applyBorder="1" applyAlignment="1">
      <alignment horizontal="center" vertical="center" wrapText="1" readingOrder="1"/>
    </xf>
    <xf numFmtId="176" fontId="12" fillId="0" borderId="23" xfId="0" applyNumberFormat="1" applyFont="1" applyFill="1" applyBorder="1" applyAlignment="1">
      <alignment horizontal="center" vertical="center" wrapText="1" readingOrder="1"/>
    </xf>
    <xf numFmtId="176" fontId="12" fillId="4" borderId="54" xfId="0" applyNumberFormat="1" applyFont="1" applyFill="1" applyBorder="1" applyAlignment="1">
      <alignment horizontal="center" vertical="center" wrapText="1" readingOrder="1"/>
    </xf>
    <xf numFmtId="176" fontId="8" fillId="4" borderId="54" xfId="0" applyNumberFormat="1" applyFont="1" applyFill="1" applyBorder="1" applyAlignment="1">
      <alignment horizontal="center" vertical="center" wrapText="1" readingOrder="1"/>
    </xf>
    <xf numFmtId="176" fontId="6" fillId="3" borderId="10" xfId="0" applyNumberFormat="1" applyFont="1" applyFill="1" applyBorder="1" applyAlignment="1">
      <alignment horizontal="center" vertical="center" wrapText="1" readingOrder="1"/>
    </xf>
    <xf numFmtId="176" fontId="6" fillId="3" borderId="32" xfId="0" applyNumberFormat="1" applyFont="1" applyFill="1" applyBorder="1" applyAlignment="1">
      <alignment horizontal="center" vertical="center" wrapText="1" readingOrder="1"/>
    </xf>
    <xf numFmtId="176" fontId="6" fillId="3" borderId="32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 wrapText="1" readingOrder="1"/>
    </xf>
    <xf numFmtId="176" fontId="11" fillId="6" borderId="2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8" fillId="0" borderId="15" xfId="1" applyFont="1" applyFill="1" applyBorder="1" applyAlignment="1">
      <alignment horizontal="left" vertical="center" wrapText="1" readingOrder="1"/>
    </xf>
    <xf numFmtId="176" fontId="8" fillId="0" borderId="23" xfId="0" applyNumberFormat="1" applyFont="1" applyFill="1" applyBorder="1" applyAlignment="1">
      <alignment horizontal="center" vertical="center" wrapText="1" readingOrder="1"/>
    </xf>
    <xf numFmtId="41" fontId="8" fillId="5" borderId="16" xfId="1" applyFont="1" applyFill="1" applyBorder="1" applyAlignment="1">
      <alignment horizontal="left" vertical="center" wrapText="1" readingOrder="1"/>
    </xf>
    <xf numFmtId="176" fontId="8" fillId="5" borderId="14" xfId="0" applyNumberFormat="1" applyFont="1" applyFill="1" applyBorder="1" applyAlignment="1">
      <alignment horizontal="center" vertical="center" wrapText="1" readingOrder="1"/>
    </xf>
    <xf numFmtId="41" fontId="8" fillId="0" borderId="16" xfId="1" applyFont="1" applyFill="1" applyBorder="1" applyAlignment="1">
      <alignment horizontal="left" vertical="center" wrapText="1" readingOrder="1"/>
    </xf>
    <xf numFmtId="176" fontId="8" fillId="0" borderId="14" xfId="0" applyNumberFormat="1" applyFont="1" applyFill="1" applyBorder="1" applyAlignment="1">
      <alignment horizontal="center" vertical="center" wrapText="1" readingOrder="1"/>
    </xf>
    <xf numFmtId="41" fontId="8" fillId="5" borderId="21" xfId="1" applyFont="1" applyFill="1" applyBorder="1" applyAlignment="1">
      <alignment vertical="center" wrapText="1" readingOrder="1"/>
    </xf>
    <xf numFmtId="176" fontId="8" fillId="5" borderId="20" xfId="0" applyNumberFormat="1" applyFont="1" applyFill="1" applyBorder="1" applyAlignment="1">
      <alignment horizontal="center" vertical="center" wrapText="1" readingOrder="1"/>
    </xf>
    <xf numFmtId="0" fontId="12" fillId="0" borderId="54" xfId="0" applyFont="1" applyFill="1" applyBorder="1" applyAlignment="1">
      <alignment horizontal="left" vertical="center" wrapText="1" readingOrder="1"/>
    </xf>
    <xf numFmtId="0" fontId="12" fillId="0" borderId="0" xfId="0" applyFont="1" applyFill="1" applyBorder="1" applyAlignment="1">
      <alignment horizontal="left" vertical="center" wrapText="1" readingOrder="1"/>
    </xf>
    <xf numFmtId="0" fontId="6" fillId="3" borderId="30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 wrapText="1" readingOrder="1"/>
    </xf>
    <xf numFmtId="41" fontId="6" fillId="2" borderId="8" xfId="0" applyNumberFormat="1" applyFont="1" applyFill="1" applyBorder="1" applyAlignment="1">
      <alignment horizontal="center" vertical="center" wrapText="1" readingOrder="1"/>
    </xf>
    <xf numFmtId="0" fontId="7" fillId="3" borderId="10" xfId="0" applyFont="1" applyFill="1" applyBorder="1" applyAlignment="1">
      <alignment horizontal="left" vertical="center" wrapText="1" readingOrder="1"/>
    </xf>
    <xf numFmtId="0" fontId="8" fillId="0" borderId="13" xfId="0" applyFont="1" applyBorder="1" applyAlignment="1">
      <alignment horizontal="center" vertical="center"/>
    </xf>
    <xf numFmtId="0" fontId="8" fillId="4" borderId="52" xfId="0" applyFont="1" applyFill="1" applyBorder="1" applyAlignment="1">
      <alignment horizontal="left" vertical="center" wrapText="1" readingOrder="1"/>
    </xf>
    <xf numFmtId="0" fontId="8" fillId="4" borderId="37" xfId="0" applyFont="1" applyFill="1" applyBorder="1" applyAlignment="1">
      <alignment horizontal="left" vertical="center" wrapText="1" readingOrder="1"/>
    </xf>
    <xf numFmtId="0" fontId="8" fillId="0" borderId="22" xfId="0" applyFont="1" applyBorder="1" applyAlignment="1">
      <alignment horizontal="center" vertical="center"/>
    </xf>
    <xf numFmtId="0" fontId="8" fillId="4" borderId="52" xfId="0" applyFont="1" applyFill="1" applyBorder="1" applyAlignment="1">
      <alignment vertical="center" wrapText="1" readingOrder="1"/>
    </xf>
    <xf numFmtId="0" fontId="8" fillId="4" borderId="18" xfId="0" applyFont="1" applyFill="1" applyBorder="1" applyAlignment="1">
      <alignment vertical="center" wrapText="1" readingOrder="1"/>
    </xf>
    <xf numFmtId="0" fontId="8" fillId="4" borderId="37" xfId="0" applyFont="1" applyFill="1" applyBorder="1" applyAlignment="1">
      <alignment vertical="center" wrapText="1" readingOrder="1"/>
    </xf>
    <xf numFmtId="0" fontId="8" fillId="4" borderId="19" xfId="0" applyFont="1" applyFill="1" applyBorder="1" applyAlignment="1">
      <alignment vertical="center" wrapText="1" readingOrder="1"/>
    </xf>
    <xf numFmtId="0" fontId="8" fillId="4" borderId="45" xfId="0" applyFont="1" applyFill="1" applyBorder="1" applyAlignment="1">
      <alignment vertical="center" wrapText="1" readingOrder="1"/>
    </xf>
    <xf numFmtId="0" fontId="8" fillId="4" borderId="29" xfId="0" applyFont="1" applyFill="1" applyBorder="1" applyAlignment="1">
      <alignment vertical="center" wrapText="1" readingOrder="1"/>
    </xf>
    <xf numFmtId="0" fontId="8" fillId="0" borderId="31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left" vertical="center" wrapText="1" readingOrder="1"/>
    </xf>
    <xf numFmtId="0" fontId="6" fillId="8" borderId="50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 wrapText="1" readingOrder="1"/>
    </xf>
    <xf numFmtId="0" fontId="6" fillId="2" borderId="68" xfId="0" applyFont="1" applyFill="1" applyBorder="1" applyAlignment="1">
      <alignment horizontal="center" vertical="center" wrapText="1" readingOrder="1"/>
    </xf>
    <xf numFmtId="0" fontId="6" fillId="2" borderId="69" xfId="0" applyFont="1" applyFill="1" applyBorder="1" applyAlignment="1">
      <alignment horizontal="center" vertical="center" wrapText="1" readingOrder="1"/>
    </xf>
    <xf numFmtId="0" fontId="8" fillId="4" borderId="58" xfId="0" applyFont="1" applyFill="1" applyBorder="1" applyAlignment="1">
      <alignment horizontal="left" vertical="center" wrapText="1" readingOrder="1"/>
    </xf>
    <xf numFmtId="0" fontId="12" fillId="0" borderId="28" xfId="0" applyFont="1" applyFill="1" applyBorder="1" applyAlignment="1">
      <alignment horizontal="left" vertical="center" wrapText="1" readingOrder="1"/>
    </xf>
    <xf numFmtId="0" fontId="12" fillId="0" borderId="29" xfId="0" applyFont="1" applyFill="1" applyBorder="1" applyAlignment="1">
      <alignment horizontal="left" vertical="center" wrapText="1" readingOrder="1"/>
    </xf>
    <xf numFmtId="0" fontId="12" fillId="4" borderId="28" xfId="0" applyFont="1" applyFill="1" applyBorder="1" applyAlignment="1">
      <alignment horizontal="left" vertical="center" wrapText="1" readingOrder="1"/>
    </xf>
    <xf numFmtId="0" fontId="12" fillId="0" borderId="70" xfId="0" applyFont="1" applyFill="1" applyBorder="1" applyAlignment="1">
      <alignment horizontal="left" vertical="center" wrapText="1" readingOrder="1"/>
    </xf>
    <xf numFmtId="0" fontId="12" fillId="5" borderId="71" xfId="0" applyFont="1" applyFill="1" applyBorder="1" applyAlignment="1">
      <alignment horizontal="left" vertical="center" wrapText="1" readingOrder="1"/>
    </xf>
    <xf numFmtId="0" fontId="12" fillId="4" borderId="59" xfId="0" applyFont="1" applyFill="1" applyBorder="1" applyAlignment="1">
      <alignment horizontal="left" vertical="center" wrapText="1" readingOrder="1"/>
    </xf>
    <xf numFmtId="0" fontId="6" fillId="4" borderId="59" xfId="0" applyFont="1" applyFill="1" applyBorder="1" applyAlignment="1">
      <alignment horizontal="left" vertical="center" wrapText="1" readingOrder="1"/>
    </xf>
    <xf numFmtId="0" fontId="6" fillId="4" borderId="58" xfId="0" applyFont="1" applyFill="1" applyBorder="1" applyAlignment="1">
      <alignment vertical="center" wrapText="1" readingOrder="1"/>
    </xf>
    <xf numFmtId="0" fontId="8" fillId="4" borderId="59" xfId="0" applyFont="1" applyFill="1" applyBorder="1" applyAlignment="1">
      <alignment horizontal="left" vertical="center" wrapText="1" readingOrder="1"/>
    </xf>
    <xf numFmtId="0" fontId="12" fillId="0" borderId="37" xfId="0" applyFont="1" applyFill="1" applyBorder="1" applyAlignment="1">
      <alignment horizontal="left" vertical="center" wrapText="1" readingOrder="1"/>
    </xf>
    <xf numFmtId="0" fontId="12" fillId="5" borderId="70" xfId="0" applyFont="1" applyFill="1" applyBorder="1" applyAlignment="1">
      <alignment horizontal="left" vertical="center" wrapText="1" readingOrder="1"/>
    </xf>
    <xf numFmtId="0" fontId="12" fillId="0" borderId="73" xfId="0" applyFont="1" applyFill="1" applyBorder="1" applyAlignment="1">
      <alignment horizontal="left" vertical="center" wrapText="1" readingOrder="1"/>
    </xf>
    <xf numFmtId="0" fontId="12" fillId="0" borderId="74" xfId="0" applyFont="1" applyFill="1" applyBorder="1" applyAlignment="1">
      <alignment horizontal="left" vertical="center" wrapText="1" readingOrder="1"/>
    </xf>
    <xf numFmtId="0" fontId="12" fillId="0" borderId="70" xfId="0" applyFont="1" applyFill="1" applyBorder="1" applyAlignment="1">
      <alignment vertical="center" wrapText="1" readingOrder="1"/>
    </xf>
    <xf numFmtId="0" fontId="6" fillId="4" borderId="59" xfId="0" applyFont="1" applyFill="1" applyBorder="1" applyAlignment="1">
      <alignment vertical="center" wrapText="1" readingOrder="1"/>
    </xf>
    <xf numFmtId="0" fontId="6" fillId="4" borderId="74" xfId="0" applyFont="1" applyFill="1" applyBorder="1" applyAlignment="1">
      <alignment horizontal="left" vertical="center" wrapText="1" readingOrder="1"/>
    </xf>
    <xf numFmtId="0" fontId="12" fillId="5" borderId="29" xfId="0" applyFont="1" applyFill="1" applyBorder="1" applyAlignment="1">
      <alignment horizontal="left" vertical="center" wrapText="1" readingOrder="1"/>
    </xf>
    <xf numFmtId="0" fontId="12" fillId="5" borderId="73" xfId="0" applyFont="1" applyFill="1" applyBorder="1" applyAlignment="1">
      <alignment vertical="center" wrapText="1" readingOrder="1"/>
    </xf>
    <xf numFmtId="0" fontId="6" fillId="3" borderId="72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left" vertical="center" wrapText="1" readingOrder="1"/>
    </xf>
    <xf numFmtId="0" fontId="6" fillId="8" borderId="50" xfId="0" applyFont="1" applyFill="1" applyBorder="1" applyAlignment="1">
      <alignment vertical="center"/>
    </xf>
    <xf numFmtId="0" fontId="6" fillId="8" borderId="76" xfId="0" applyFont="1" applyFill="1" applyBorder="1" applyAlignment="1">
      <alignment vertical="center"/>
    </xf>
    <xf numFmtId="0" fontId="11" fillId="6" borderId="51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 wrapText="1" readingOrder="1"/>
    </xf>
    <xf numFmtId="0" fontId="6" fillId="3" borderId="72" xfId="0" applyFont="1" applyFill="1" applyBorder="1" applyAlignment="1">
      <alignment vertical="center" wrapText="1" readingOrder="1"/>
    </xf>
    <xf numFmtId="0" fontId="6" fillId="3" borderId="30" xfId="0" applyFont="1" applyFill="1" applyBorder="1" applyAlignment="1">
      <alignment vertical="center" wrapText="1" readingOrder="1"/>
    </xf>
    <xf numFmtId="0" fontId="6" fillId="3" borderId="75" xfId="0" applyFont="1" applyFill="1" applyBorder="1" applyAlignment="1">
      <alignment vertical="center" wrapText="1" readingOrder="1"/>
    </xf>
    <xf numFmtId="0" fontId="8" fillId="4" borderId="48" xfId="0" applyFont="1" applyFill="1" applyBorder="1" applyAlignment="1">
      <alignment vertical="center" wrapText="1" readingOrder="1"/>
    </xf>
    <xf numFmtId="0" fontId="8" fillId="4" borderId="47" xfId="0" applyFont="1" applyFill="1" applyBorder="1" applyAlignment="1">
      <alignment vertical="center" wrapText="1" readingOrder="1"/>
    </xf>
    <xf numFmtId="0" fontId="3" fillId="0" borderId="0" xfId="0" applyFont="1" applyBorder="1" applyAlignment="1">
      <alignment vertical="center"/>
    </xf>
    <xf numFmtId="41" fontId="3" fillId="0" borderId="0" xfId="1" applyFont="1" applyBorder="1" applyAlignment="1">
      <alignment vertical="center"/>
    </xf>
    <xf numFmtId="0" fontId="6" fillId="2" borderId="65" xfId="0" applyFont="1" applyFill="1" applyBorder="1" applyAlignment="1">
      <alignment vertical="center" wrapText="1" readingOrder="1"/>
    </xf>
    <xf numFmtId="0" fontId="7" fillId="3" borderId="10" xfId="0" applyFont="1" applyFill="1" applyBorder="1" applyAlignment="1">
      <alignment vertical="center" wrapText="1" readingOrder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 readingOrder="1"/>
    </xf>
    <xf numFmtId="0" fontId="8" fillId="4" borderId="18" xfId="0" applyFont="1" applyFill="1" applyBorder="1" applyAlignment="1">
      <alignment vertical="top" wrapText="1" readingOrder="1"/>
    </xf>
    <xf numFmtId="0" fontId="6" fillId="3" borderId="27" xfId="0" applyFont="1" applyFill="1" applyBorder="1" applyAlignment="1">
      <alignment horizontal="left" vertical="center" readingOrder="1"/>
    </xf>
    <xf numFmtId="0" fontId="6" fillId="0" borderId="22" xfId="0" applyFont="1" applyFill="1" applyBorder="1" applyAlignment="1">
      <alignment horizontal="center" vertical="top" readingOrder="1"/>
    </xf>
    <xf numFmtId="0" fontId="6" fillId="0" borderId="13" xfId="0" applyFont="1" applyFill="1" applyBorder="1" applyAlignment="1">
      <alignment vertical="top" readingOrder="1"/>
    </xf>
    <xf numFmtId="0" fontId="6" fillId="0" borderId="61" xfId="0" applyFont="1" applyFill="1" applyBorder="1" applyAlignment="1">
      <alignment vertical="top" readingOrder="1"/>
    </xf>
    <xf numFmtId="0" fontId="6" fillId="0" borderId="13" xfId="0" applyFont="1" applyBorder="1" applyAlignment="1">
      <alignment horizontal="center" vertical="top"/>
    </xf>
    <xf numFmtId="0" fontId="6" fillId="0" borderId="61" xfId="0" applyFont="1" applyBorder="1" applyAlignment="1">
      <alignment horizontal="center" vertical="top"/>
    </xf>
    <xf numFmtId="0" fontId="13" fillId="0" borderId="74" xfId="0" applyFont="1" applyFill="1" applyBorder="1" applyAlignment="1">
      <alignment horizontal="left" vertical="center" wrapText="1" readingOrder="1"/>
    </xf>
    <xf numFmtId="41" fontId="13" fillId="0" borderId="15" xfId="1" applyFont="1" applyFill="1" applyBorder="1" applyAlignment="1">
      <alignment horizontal="left" vertical="center" wrapText="1" readingOrder="1"/>
    </xf>
    <xf numFmtId="176" fontId="13" fillId="0" borderId="23" xfId="0" applyNumberFormat="1" applyFont="1" applyFill="1" applyBorder="1" applyAlignment="1">
      <alignment horizontal="center" vertical="center" wrapText="1" readingOrder="1"/>
    </xf>
    <xf numFmtId="0" fontId="13" fillId="0" borderId="29" xfId="0" applyFont="1" applyFill="1" applyBorder="1" applyAlignment="1">
      <alignment horizontal="left" vertical="center" wrapText="1" readingOrder="1"/>
    </xf>
    <xf numFmtId="41" fontId="13" fillId="0" borderId="16" xfId="1" applyFont="1" applyFill="1" applyBorder="1" applyAlignment="1">
      <alignment horizontal="left" vertical="center" wrapText="1" readingOrder="1"/>
    </xf>
    <xf numFmtId="176" fontId="13" fillId="0" borderId="62" xfId="0" applyNumberFormat="1" applyFont="1" applyFill="1" applyBorder="1" applyAlignment="1">
      <alignment horizontal="center" vertical="center" wrapText="1" readingOrder="1"/>
    </xf>
    <xf numFmtId="0" fontId="0" fillId="4" borderId="0" xfId="0" applyFill="1">
      <alignment vertical="center"/>
    </xf>
    <xf numFmtId="0" fontId="6" fillId="4" borderId="37" xfId="0" applyFont="1" applyFill="1" applyBorder="1" applyAlignment="1">
      <alignment vertical="center" wrapText="1" readingOrder="1"/>
    </xf>
    <xf numFmtId="0" fontId="6" fillId="0" borderId="22" xfId="0" applyFont="1" applyBorder="1" applyAlignment="1">
      <alignment horizontal="center" vertical="center"/>
    </xf>
    <xf numFmtId="0" fontId="6" fillId="3" borderId="46" xfId="0" applyFont="1" applyFill="1" applyBorder="1" applyAlignment="1">
      <alignment horizontal="left" vertical="center" readingOrder="1"/>
    </xf>
    <xf numFmtId="0" fontId="6" fillId="8" borderId="5" xfId="0" applyFont="1" applyFill="1" applyBorder="1" applyAlignment="1">
      <alignment horizontal="left" vertical="center"/>
    </xf>
    <xf numFmtId="0" fontId="11" fillId="6" borderId="41" xfId="0" applyFont="1" applyFill="1" applyBorder="1" applyAlignment="1">
      <alignment horizontal="left" vertical="center"/>
    </xf>
    <xf numFmtId="176" fontId="6" fillId="4" borderId="23" xfId="0" applyNumberFormat="1" applyFont="1" applyFill="1" applyBorder="1" applyAlignment="1">
      <alignment horizontal="center" vertical="center" wrapText="1" readingOrder="1"/>
    </xf>
    <xf numFmtId="41" fontId="12" fillId="0" borderId="16" xfId="1" applyFont="1" applyBorder="1" applyAlignment="1">
      <alignment vertical="center" wrapText="1"/>
    </xf>
    <xf numFmtId="41" fontId="12" fillId="5" borderId="21" xfId="1" applyFont="1" applyFill="1" applyBorder="1" applyAlignment="1">
      <alignment vertical="center" wrapText="1"/>
    </xf>
    <xf numFmtId="41" fontId="12" fillId="5" borderId="56" xfId="1" applyFont="1" applyFill="1" applyBorder="1" applyAlignment="1">
      <alignment vertical="center" wrapText="1"/>
    </xf>
    <xf numFmtId="0" fontId="6" fillId="5" borderId="82" xfId="0" applyFont="1" applyFill="1" applyBorder="1" applyAlignment="1">
      <alignment horizontal="center" vertical="center" readingOrder="1"/>
    </xf>
    <xf numFmtId="0" fontId="6" fillId="7" borderId="77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top"/>
    </xf>
    <xf numFmtId="0" fontId="6" fillId="7" borderId="13" xfId="0" applyFont="1" applyFill="1" applyBorder="1" applyAlignment="1">
      <alignment horizontal="center" vertical="top"/>
    </xf>
    <xf numFmtId="0" fontId="6" fillId="7" borderId="61" xfId="0" applyFont="1" applyFill="1" applyBorder="1" applyAlignment="1">
      <alignment horizontal="center" vertical="top"/>
    </xf>
    <xf numFmtId="0" fontId="6" fillId="7" borderId="22" xfId="0" applyFont="1" applyFill="1" applyBorder="1" applyAlignment="1">
      <alignment horizontal="center" vertical="top" readingOrder="1"/>
    </xf>
    <xf numFmtId="0" fontId="6" fillId="7" borderId="13" xfId="0" applyFont="1" applyFill="1" applyBorder="1" applyAlignment="1">
      <alignment horizontal="center" vertical="top" readingOrder="1"/>
    </xf>
    <xf numFmtId="0" fontId="6" fillId="7" borderId="79" xfId="0" applyFont="1" applyFill="1" applyBorder="1" applyAlignment="1">
      <alignment horizontal="center" vertical="top" readingOrder="1"/>
    </xf>
    <xf numFmtId="0" fontId="6" fillId="7" borderId="81" xfId="0" applyFont="1" applyFill="1" applyBorder="1" applyAlignment="1">
      <alignment horizontal="center" vertical="top"/>
    </xf>
    <xf numFmtId="0" fontId="6" fillId="7" borderId="31" xfId="0" applyFont="1" applyFill="1" applyBorder="1" applyAlignment="1">
      <alignment vertical="top"/>
    </xf>
    <xf numFmtId="0" fontId="6" fillId="7" borderId="46" xfId="0" applyFont="1" applyFill="1" applyBorder="1" applyAlignment="1">
      <alignment vertical="top"/>
    </xf>
    <xf numFmtId="0" fontId="6" fillId="7" borderId="13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 readingOrder="1"/>
    </xf>
    <xf numFmtId="0" fontId="6" fillId="7" borderId="13" xfId="0" applyFont="1" applyFill="1" applyBorder="1" applyAlignment="1">
      <alignment horizontal="center" vertical="center" readingOrder="1"/>
    </xf>
    <xf numFmtId="0" fontId="6" fillId="7" borderId="31" xfId="0" applyFont="1" applyFill="1" applyBorder="1" applyAlignment="1">
      <alignment horizontal="center" vertical="center" readingOrder="1"/>
    </xf>
    <xf numFmtId="0" fontId="6" fillId="7" borderId="6" xfId="0" applyFont="1" applyFill="1" applyBorder="1" applyAlignment="1">
      <alignment horizontal="center" vertical="center" readingOrder="1"/>
    </xf>
    <xf numFmtId="41" fontId="12" fillId="5" borderId="35" xfId="1" applyFont="1" applyFill="1" applyBorder="1" applyAlignment="1">
      <alignment vertical="center" wrapText="1"/>
    </xf>
    <xf numFmtId="41" fontId="6" fillId="8" borderId="49" xfId="0" applyNumberFormat="1" applyFont="1" applyFill="1" applyBorder="1">
      <alignment vertical="center"/>
    </xf>
    <xf numFmtId="0" fontId="14" fillId="4" borderId="1" xfId="0" applyFont="1" applyFill="1" applyBorder="1" applyAlignment="1">
      <alignment horizontal="left" vertical="center" wrapText="1" readingOrder="1"/>
    </xf>
    <xf numFmtId="0" fontId="10" fillId="4" borderId="58" xfId="0" applyFont="1" applyFill="1" applyBorder="1" applyAlignment="1">
      <alignment horizontal="left" vertical="center" wrapText="1" readingOrder="1"/>
    </xf>
    <xf numFmtId="0" fontId="10" fillId="4" borderId="44" xfId="0" applyFont="1" applyFill="1" applyBorder="1" applyAlignment="1">
      <alignment horizontal="left" vertical="center" wrapText="1" readingOrder="1"/>
    </xf>
    <xf numFmtId="41" fontId="10" fillId="4" borderId="40" xfId="1" applyFont="1" applyFill="1" applyBorder="1" applyAlignment="1">
      <alignment horizontal="left" vertical="center" wrapText="1" readingOrder="1"/>
    </xf>
    <xf numFmtId="176" fontId="10" fillId="4" borderId="44" xfId="1" applyNumberFormat="1" applyFont="1" applyFill="1" applyBorder="1" applyAlignment="1">
      <alignment horizontal="center" vertical="center" wrapText="1" readingOrder="1"/>
    </xf>
    <xf numFmtId="176" fontId="10" fillId="4" borderId="44" xfId="0" applyNumberFormat="1" applyFont="1" applyFill="1" applyBorder="1" applyAlignment="1">
      <alignment horizontal="center" vertical="center" wrapText="1" readingOrder="1"/>
    </xf>
    <xf numFmtId="0" fontId="14" fillId="4" borderId="52" xfId="0" applyFont="1" applyFill="1" applyBorder="1" applyAlignment="1">
      <alignment vertical="center" wrapText="1" readingOrder="1"/>
    </xf>
    <xf numFmtId="0" fontId="10" fillId="4" borderId="59" xfId="0" applyFont="1" applyFill="1" applyBorder="1" applyAlignment="1">
      <alignment horizontal="left" vertical="center" wrapText="1" readingOrder="1"/>
    </xf>
    <xf numFmtId="0" fontId="10" fillId="4" borderId="54" xfId="0" applyFont="1" applyFill="1" applyBorder="1" applyAlignment="1">
      <alignment horizontal="left" vertical="center" wrapText="1" readingOrder="1"/>
    </xf>
    <xf numFmtId="41" fontId="10" fillId="4" borderId="25" xfId="1" applyFont="1" applyFill="1" applyBorder="1" applyAlignment="1">
      <alignment horizontal="left" vertical="center" wrapText="1" readingOrder="1"/>
    </xf>
    <xf numFmtId="176" fontId="10" fillId="4" borderId="54" xfId="0" applyNumberFormat="1" applyFont="1" applyFill="1" applyBorder="1" applyAlignment="1">
      <alignment horizontal="center" vertical="center" wrapText="1" readingOrder="1"/>
    </xf>
    <xf numFmtId="41" fontId="10" fillId="4" borderId="25" xfId="1" applyFont="1" applyFill="1" applyBorder="1" applyAlignment="1">
      <alignment vertical="center"/>
    </xf>
    <xf numFmtId="0" fontId="14" fillId="4" borderId="18" xfId="0" applyFont="1" applyFill="1" applyBorder="1" applyAlignment="1">
      <alignment vertical="center" wrapText="1" readingOrder="1"/>
    </xf>
    <xf numFmtId="0" fontId="13" fillId="0" borderId="70" xfId="0" applyFont="1" applyFill="1" applyBorder="1" applyAlignment="1">
      <alignment horizontal="left" vertical="center" wrapText="1" readingOrder="1"/>
    </xf>
    <xf numFmtId="176" fontId="13" fillId="0" borderId="14" xfId="0" applyNumberFormat="1" applyFont="1" applyFill="1" applyBorder="1" applyAlignment="1">
      <alignment horizontal="center" vertical="center" wrapText="1" readingOrder="1"/>
    </xf>
    <xf numFmtId="0" fontId="14" fillId="4" borderId="37" xfId="0" applyFont="1" applyFill="1" applyBorder="1" applyAlignment="1">
      <alignment vertical="center" wrapText="1" readingOrder="1"/>
    </xf>
    <xf numFmtId="0" fontId="13" fillId="0" borderId="20" xfId="0" applyFont="1" applyFill="1" applyBorder="1" applyAlignment="1">
      <alignment horizontal="left" vertical="center" wrapText="1" readingOrder="1"/>
    </xf>
    <xf numFmtId="41" fontId="13" fillId="0" borderId="21" xfId="1" applyFont="1" applyFill="1" applyBorder="1" applyAlignment="1">
      <alignment horizontal="left" vertical="center" wrapText="1" readingOrder="1"/>
    </xf>
    <xf numFmtId="176" fontId="13" fillId="0" borderId="20" xfId="0" applyNumberFormat="1" applyFont="1" applyFill="1" applyBorder="1" applyAlignment="1">
      <alignment horizontal="center" vertical="center" wrapText="1" readingOrder="1"/>
    </xf>
    <xf numFmtId="0" fontId="10" fillId="4" borderId="58" xfId="0" applyFont="1" applyFill="1" applyBorder="1" applyAlignment="1">
      <alignment vertical="center" wrapText="1" readingOrder="1"/>
    </xf>
    <xf numFmtId="41" fontId="10" fillId="4" borderId="40" xfId="1" applyFont="1" applyFill="1" applyBorder="1" applyAlignment="1">
      <alignment vertical="center" wrapText="1" readingOrder="1"/>
    </xf>
    <xf numFmtId="0" fontId="14" fillId="4" borderId="59" xfId="0" applyFont="1" applyFill="1" applyBorder="1" applyAlignment="1">
      <alignment horizontal="left" vertical="center" wrapText="1" readingOrder="1"/>
    </xf>
    <xf numFmtId="0" fontId="14" fillId="4" borderId="54" xfId="0" applyFont="1" applyFill="1" applyBorder="1" applyAlignment="1">
      <alignment horizontal="left" vertical="center" wrapText="1" readingOrder="1"/>
    </xf>
    <xf numFmtId="41" fontId="14" fillId="4" borderId="25" xfId="1" applyFont="1" applyFill="1" applyBorder="1" applyAlignment="1">
      <alignment horizontal="left" vertical="center" wrapText="1" readingOrder="1"/>
    </xf>
    <xf numFmtId="176" fontId="14" fillId="4" borderId="26" xfId="0" applyNumberFormat="1" applyFont="1" applyFill="1" applyBorder="1" applyAlignment="1">
      <alignment horizontal="center" vertical="center" wrapText="1" readingOrder="1"/>
    </xf>
    <xf numFmtId="41" fontId="10" fillId="4" borderId="25" xfId="0" applyNumberFormat="1" applyFont="1" applyFill="1" applyBorder="1">
      <alignment vertical="center"/>
    </xf>
    <xf numFmtId="0" fontId="13" fillId="0" borderId="19" xfId="0" applyFont="1" applyFill="1" applyBorder="1" applyAlignment="1">
      <alignment horizontal="left" vertical="center" wrapText="1" readingOrder="1"/>
    </xf>
    <xf numFmtId="0" fontId="14" fillId="4" borderId="48" xfId="0" applyFont="1" applyFill="1" applyBorder="1" applyAlignment="1">
      <alignment horizontal="left" vertical="center" wrapText="1" readingOrder="1"/>
    </xf>
    <xf numFmtId="176" fontId="10" fillId="4" borderId="26" xfId="0" applyNumberFormat="1" applyFont="1" applyFill="1" applyBorder="1" applyAlignment="1">
      <alignment horizontal="center" vertical="center" wrapText="1" readingOrder="1"/>
    </xf>
    <xf numFmtId="0" fontId="14" fillId="4" borderId="19" xfId="0" applyFont="1" applyFill="1" applyBorder="1" applyAlignment="1">
      <alignment vertical="center" wrapText="1" readingOrder="1"/>
    </xf>
    <xf numFmtId="0" fontId="14" fillId="4" borderId="17" xfId="0" applyFont="1" applyFill="1" applyBorder="1" applyAlignment="1">
      <alignment vertical="center" wrapText="1" readingOrder="1"/>
    </xf>
    <xf numFmtId="0" fontId="13" fillId="5" borderId="17" xfId="0" applyFont="1" applyFill="1" applyBorder="1" applyAlignment="1">
      <alignment horizontal="left" vertical="center" wrapText="1" readingOrder="1"/>
    </xf>
    <xf numFmtId="0" fontId="13" fillId="5" borderId="0" xfId="0" applyFont="1" applyFill="1" applyBorder="1" applyAlignment="1">
      <alignment horizontal="left" vertical="center" wrapText="1" readingOrder="1"/>
    </xf>
    <xf numFmtId="41" fontId="13" fillId="5" borderId="9" xfId="1" applyFont="1" applyFill="1" applyBorder="1" applyAlignment="1">
      <alignment horizontal="left" vertical="center" wrapText="1" readingOrder="1"/>
    </xf>
    <xf numFmtId="176" fontId="13" fillId="5" borderId="0" xfId="0" applyNumberFormat="1" applyFont="1" applyFill="1" applyBorder="1" applyAlignment="1">
      <alignment horizontal="center" vertical="center" wrapText="1" readingOrder="1"/>
    </xf>
    <xf numFmtId="41" fontId="13" fillId="0" borderId="9" xfId="1" applyFont="1" applyFill="1" applyBorder="1" applyAlignment="1">
      <alignment vertical="center" wrapText="1"/>
    </xf>
    <xf numFmtId="176" fontId="13" fillId="0" borderId="24" xfId="0" applyNumberFormat="1" applyFont="1" applyFill="1" applyBorder="1" applyAlignment="1">
      <alignment horizontal="center" vertical="center" wrapText="1" readingOrder="1"/>
    </xf>
    <xf numFmtId="41" fontId="13" fillId="0" borderId="24" xfId="1" applyFont="1" applyFill="1" applyBorder="1" applyAlignment="1">
      <alignment vertical="center" wrapText="1"/>
    </xf>
    <xf numFmtId="0" fontId="14" fillId="4" borderId="55" xfId="0" applyFont="1" applyFill="1" applyBorder="1" applyAlignment="1">
      <alignment vertical="center" wrapText="1" readingOrder="1"/>
    </xf>
    <xf numFmtId="49" fontId="13" fillId="0" borderId="7" xfId="0" applyNumberFormat="1" applyFont="1" applyFill="1" applyBorder="1" applyAlignment="1">
      <alignment vertical="center" wrapText="1" readingOrder="1"/>
    </xf>
    <xf numFmtId="49" fontId="13" fillId="0" borderId="2" xfId="0" applyNumberFormat="1" applyFont="1" applyFill="1" applyBorder="1" applyAlignment="1">
      <alignment vertical="center" wrapText="1" readingOrder="1"/>
    </xf>
    <xf numFmtId="41" fontId="13" fillId="0" borderId="8" xfId="1" applyFont="1" applyFill="1" applyBorder="1" applyAlignment="1">
      <alignment vertical="center" wrapText="1" readingOrder="1"/>
    </xf>
    <xf numFmtId="176" fontId="13" fillId="0" borderId="36" xfId="0" applyNumberFormat="1" applyFont="1" applyFill="1" applyBorder="1" applyAlignment="1">
      <alignment horizontal="center" vertical="center" wrapText="1" readingOrder="1"/>
    </xf>
    <xf numFmtId="41" fontId="13" fillId="0" borderId="36" xfId="1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 readingOrder="1"/>
    </xf>
    <xf numFmtId="0" fontId="13" fillId="5" borderId="44" xfId="0" applyFont="1" applyFill="1" applyBorder="1" applyAlignment="1">
      <alignment vertical="center" wrapText="1" readingOrder="1"/>
    </xf>
    <xf numFmtId="41" fontId="13" fillId="5" borderId="40" xfId="1" applyFont="1" applyFill="1" applyBorder="1" applyAlignment="1">
      <alignment vertical="center" wrapText="1" readingOrder="1"/>
    </xf>
    <xf numFmtId="176" fontId="13" fillId="5" borderId="39" xfId="0" applyNumberFormat="1" applyFont="1" applyFill="1" applyBorder="1" applyAlignment="1">
      <alignment horizontal="center" vertical="center" wrapText="1" readingOrder="1"/>
    </xf>
    <xf numFmtId="0" fontId="14" fillId="4" borderId="37" xfId="0" applyFont="1" applyFill="1" applyBorder="1" applyAlignment="1">
      <alignment horizontal="left" vertical="center" wrapText="1" readingOrder="1"/>
    </xf>
    <xf numFmtId="0" fontId="13" fillId="5" borderId="1" xfId="0" applyFont="1" applyFill="1" applyBorder="1" applyAlignment="1">
      <alignment horizontal="left" vertical="center" wrapText="1" readingOrder="1"/>
    </xf>
    <xf numFmtId="0" fontId="13" fillId="5" borderId="30" xfId="0" applyFont="1" applyFill="1" applyBorder="1" applyAlignment="1">
      <alignment horizontal="left" vertical="center" wrapText="1" readingOrder="1"/>
    </xf>
    <xf numFmtId="41" fontId="13" fillId="5" borderId="38" xfId="1" applyFont="1" applyFill="1" applyBorder="1" applyAlignment="1">
      <alignment horizontal="left" vertical="center" wrapText="1" readingOrder="1"/>
    </xf>
    <xf numFmtId="176" fontId="13" fillId="5" borderId="32" xfId="0" applyNumberFormat="1" applyFont="1" applyFill="1" applyBorder="1" applyAlignment="1">
      <alignment horizontal="center" vertical="center" wrapText="1" readingOrder="1"/>
    </xf>
    <xf numFmtId="41" fontId="13" fillId="5" borderId="32" xfId="1" applyFont="1" applyFill="1" applyBorder="1" applyAlignment="1">
      <alignment vertical="center" wrapText="1"/>
    </xf>
    <xf numFmtId="0" fontId="10" fillId="4" borderId="52" xfId="0" applyFont="1" applyFill="1" applyBorder="1" applyAlignment="1">
      <alignment vertical="center" wrapText="1" readingOrder="1"/>
    </xf>
    <xf numFmtId="0" fontId="13" fillId="4" borderId="59" xfId="0" applyFont="1" applyFill="1" applyBorder="1" applyAlignment="1">
      <alignment vertical="center" wrapText="1" readingOrder="1"/>
    </xf>
    <xf numFmtId="0" fontId="13" fillId="4" borderId="66" xfId="0" applyFont="1" applyFill="1" applyBorder="1" applyAlignment="1">
      <alignment vertical="center" wrapText="1" readingOrder="1"/>
    </xf>
    <xf numFmtId="41" fontId="14" fillId="4" borderId="60" xfId="1" applyFont="1" applyFill="1" applyBorder="1" applyAlignment="1">
      <alignment vertical="center" wrapText="1" readingOrder="1"/>
    </xf>
    <xf numFmtId="176" fontId="14" fillId="4" borderId="66" xfId="0" applyNumberFormat="1" applyFont="1" applyFill="1" applyBorder="1" applyAlignment="1">
      <alignment horizontal="center" vertical="center" wrapText="1" readingOrder="1"/>
    </xf>
    <xf numFmtId="41" fontId="10" fillId="4" borderId="60" xfId="1" applyFont="1" applyFill="1" applyBorder="1" applyAlignment="1">
      <alignment vertical="center" wrapText="1"/>
    </xf>
    <xf numFmtId="0" fontId="10" fillId="4" borderId="18" xfId="0" applyFont="1" applyFill="1" applyBorder="1" applyAlignment="1">
      <alignment vertical="center" wrapText="1" readingOrder="1"/>
    </xf>
    <xf numFmtId="0" fontId="13" fillId="5" borderId="29" xfId="0" applyFont="1" applyFill="1" applyBorder="1" applyAlignment="1">
      <alignment vertical="center" wrapText="1" readingOrder="1"/>
    </xf>
    <xf numFmtId="0" fontId="13" fillId="5" borderId="14" xfId="0" applyFont="1" applyFill="1" applyBorder="1" applyAlignment="1">
      <alignment vertical="center" wrapText="1" readingOrder="1"/>
    </xf>
    <xf numFmtId="41" fontId="14" fillId="5" borderId="16" xfId="1" applyFont="1" applyFill="1" applyBorder="1" applyAlignment="1">
      <alignment vertical="center" wrapText="1" readingOrder="1"/>
    </xf>
    <xf numFmtId="176" fontId="14" fillId="5" borderId="14" xfId="0" applyNumberFormat="1" applyFont="1" applyFill="1" applyBorder="1" applyAlignment="1">
      <alignment horizontal="center" vertical="center" wrapText="1" readingOrder="1"/>
    </xf>
    <xf numFmtId="41" fontId="13" fillId="5" borderId="16" xfId="1" applyFont="1" applyFill="1" applyBorder="1" applyAlignment="1">
      <alignment vertical="center"/>
    </xf>
    <xf numFmtId="0" fontId="13" fillId="5" borderId="19" xfId="0" applyFont="1" applyFill="1" applyBorder="1" applyAlignment="1">
      <alignment horizontal="left" vertical="center" wrapText="1" readingOrder="1"/>
    </xf>
    <xf numFmtId="0" fontId="13" fillId="5" borderId="23" xfId="0" applyFont="1" applyFill="1" applyBorder="1" applyAlignment="1">
      <alignment horizontal="left" vertical="center" wrapText="1" readingOrder="1"/>
    </xf>
    <xf numFmtId="41" fontId="14" fillId="5" borderId="15" xfId="1" applyFont="1" applyFill="1" applyBorder="1" applyAlignment="1">
      <alignment horizontal="left" vertical="center" wrapText="1" readingOrder="1"/>
    </xf>
    <xf numFmtId="176" fontId="14" fillId="5" borderId="23" xfId="0" applyNumberFormat="1" applyFont="1" applyFill="1" applyBorder="1" applyAlignment="1">
      <alignment horizontal="center" vertical="center" wrapText="1" readingOrder="1"/>
    </xf>
    <xf numFmtId="41" fontId="14" fillId="0" borderId="16" xfId="1" applyFont="1" applyFill="1" applyBorder="1" applyAlignment="1">
      <alignment horizontal="left" vertical="center" wrapText="1" readingOrder="1"/>
    </xf>
    <xf numFmtId="176" fontId="14" fillId="0" borderId="14" xfId="0" applyNumberFormat="1" applyFont="1" applyFill="1" applyBorder="1" applyAlignment="1">
      <alignment horizontal="center" vertical="center" wrapText="1" readingOrder="1"/>
    </xf>
    <xf numFmtId="0" fontId="10" fillId="4" borderId="0" xfId="0" applyFont="1" applyFill="1" applyBorder="1" applyAlignment="1">
      <alignment vertical="center" wrapText="1" readingOrder="1"/>
    </xf>
    <xf numFmtId="0" fontId="10" fillId="4" borderId="42" xfId="0" applyFont="1" applyFill="1" applyBorder="1" applyAlignment="1">
      <alignment vertical="center" wrapText="1" readingOrder="1"/>
    </xf>
    <xf numFmtId="0" fontId="10" fillId="4" borderId="0" xfId="0" applyFont="1" applyFill="1" applyBorder="1" applyAlignment="1">
      <alignment horizontal="left" vertical="center" wrapText="1" readingOrder="1"/>
    </xf>
    <xf numFmtId="41" fontId="10" fillId="4" borderId="9" xfId="1" applyFont="1" applyFill="1" applyBorder="1" applyAlignment="1">
      <alignment horizontal="left" vertical="center" wrapText="1" readingOrder="1"/>
    </xf>
    <xf numFmtId="176" fontId="10" fillId="4" borderId="0" xfId="0" applyNumberFormat="1" applyFont="1" applyFill="1" applyBorder="1" applyAlignment="1">
      <alignment horizontal="center" vertical="center" wrapText="1" readingOrder="1"/>
    </xf>
    <xf numFmtId="41" fontId="10" fillId="4" borderId="9" xfId="1" applyFont="1" applyFill="1" applyBorder="1" applyAlignment="1">
      <alignment vertical="center" wrapText="1"/>
    </xf>
    <xf numFmtId="0" fontId="14" fillId="4" borderId="64" xfId="0" applyFont="1" applyFill="1" applyBorder="1" applyAlignment="1">
      <alignment horizontal="left" vertical="center" wrapText="1" readingOrder="1"/>
    </xf>
    <xf numFmtId="0" fontId="14" fillId="4" borderId="43" xfId="0" applyFont="1" applyFill="1" applyBorder="1" applyAlignment="1">
      <alignment horizontal="left" vertical="center" wrapText="1" readingOrder="1"/>
    </xf>
    <xf numFmtId="41" fontId="14" fillId="4" borderId="60" xfId="1" applyFont="1" applyFill="1" applyBorder="1" applyAlignment="1">
      <alignment horizontal="left" vertical="center" wrapText="1" readingOrder="1"/>
    </xf>
    <xf numFmtId="176" fontId="14" fillId="4" borderId="78" xfId="0" applyNumberFormat="1" applyFont="1" applyFill="1" applyBorder="1" applyAlignment="1">
      <alignment horizontal="center" vertical="center" wrapText="1" readingOrder="1"/>
    </xf>
    <xf numFmtId="0" fontId="14" fillId="0" borderId="17" xfId="0" applyFont="1" applyFill="1" applyBorder="1" applyAlignment="1">
      <alignment horizontal="left" vertical="center" wrapText="1" readingOrder="1"/>
    </xf>
    <xf numFmtId="0" fontId="14" fillId="0" borderId="80" xfId="0" applyFont="1" applyFill="1" applyBorder="1" applyAlignment="1">
      <alignment horizontal="left" vertical="center" wrapText="1" readingOrder="1"/>
    </xf>
    <xf numFmtId="41" fontId="14" fillId="0" borderId="62" xfId="1" applyFont="1" applyFill="1" applyBorder="1" applyAlignment="1">
      <alignment horizontal="left" vertical="center" wrapText="1" readingOrder="1"/>
    </xf>
    <xf numFmtId="176" fontId="14" fillId="0" borderId="62" xfId="0" applyNumberFormat="1" applyFont="1" applyFill="1" applyBorder="1" applyAlignment="1">
      <alignment horizontal="center" vertical="center" wrapText="1" readingOrder="1"/>
    </xf>
    <xf numFmtId="41" fontId="14" fillId="0" borderId="16" xfId="1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left" vertical="center" wrapText="1" readingOrder="1"/>
    </xf>
    <xf numFmtId="41" fontId="13" fillId="0" borderId="24" xfId="1" applyFont="1" applyFill="1" applyBorder="1" applyAlignment="1">
      <alignment horizontal="left" vertical="center" wrapText="1" readingOrder="1"/>
    </xf>
    <xf numFmtId="0" fontId="13" fillId="0" borderId="33" xfId="0" applyFont="1" applyFill="1" applyBorder="1" applyAlignment="1">
      <alignment horizontal="left" vertical="center" wrapText="1" readingOrder="1"/>
    </xf>
    <xf numFmtId="0" fontId="6" fillId="0" borderId="13" xfId="0" applyFont="1" applyBorder="1" applyAlignment="1">
      <alignment horizontal="center" vertical="top"/>
    </xf>
    <xf numFmtId="0" fontId="10" fillId="4" borderId="1" xfId="0" applyFont="1" applyFill="1" applyBorder="1" applyAlignment="1">
      <alignment horizontal="left" vertical="center" wrapText="1" readingOrder="1"/>
    </xf>
    <xf numFmtId="176" fontId="10" fillId="4" borderId="39" xfId="0" applyNumberFormat="1" applyFont="1" applyFill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center" vertical="top"/>
    </xf>
    <xf numFmtId="41" fontId="6" fillId="4" borderId="60" xfId="1" applyFont="1" applyFill="1" applyBorder="1" applyAlignment="1">
      <alignment vertical="center"/>
    </xf>
    <xf numFmtId="41" fontId="6" fillId="3" borderId="11" xfId="0" applyNumberFormat="1" applyFont="1" applyFill="1" applyBorder="1" applyAlignment="1">
      <alignment vertical="center" wrapText="1"/>
    </xf>
    <xf numFmtId="0" fontId="12" fillId="4" borderId="52" xfId="0" applyFont="1" applyFill="1" applyBorder="1" applyAlignment="1">
      <alignment horizontal="left" vertical="center" wrapText="1" readingOrder="1"/>
    </xf>
    <xf numFmtId="41" fontId="12" fillId="4" borderId="60" xfId="1" applyFont="1" applyFill="1" applyBorder="1" applyAlignment="1">
      <alignment horizontal="left" vertical="center" wrapText="1" readingOrder="1"/>
    </xf>
    <xf numFmtId="41" fontId="6" fillId="3" borderId="11" xfId="1" applyFont="1" applyFill="1" applyBorder="1" applyAlignment="1">
      <alignment horizontal="left" vertical="center"/>
    </xf>
    <xf numFmtId="0" fontId="6" fillId="3" borderId="83" xfId="0" applyFont="1" applyFill="1" applyBorder="1" applyAlignment="1">
      <alignment horizontal="left" vertical="center"/>
    </xf>
    <xf numFmtId="176" fontId="12" fillId="4" borderId="84" xfId="0" applyNumberFormat="1" applyFont="1" applyFill="1" applyBorder="1" applyAlignment="1">
      <alignment horizontal="center" vertical="center" wrapText="1" readingOrder="1"/>
    </xf>
    <xf numFmtId="0" fontId="8" fillId="4" borderId="48" xfId="0" applyFont="1" applyFill="1" applyBorder="1" applyAlignment="1">
      <alignment horizontal="left" vertical="center" wrapText="1" readingOrder="1"/>
    </xf>
    <xf numFmtId="0" fontId="8" fillId="4" borderId="75" xfId="0" applyFont="1" applyFill="1" applyBorder="1" applyAlignment="1">
      <alignment horizontal="left" vertical="center" wrapText="1" readingOrder="1"/>
    </xf>
    <xf numFmtId="0" fontId="8" fillId="4" borderId="30" xfId="0" applyFont="1" applyFill="1" applyBorder="1" applyAlignment="1">
      <alignment horizontal="left" vertical="center" wrapText="1" readingOrder="1"/>
    </xf>
    <xf numFmtId="41" fontId="8" fillId="4" borderId="38" xfId="1" applyFont="1" applyFill="1" applyBorder="1" applyAlignment="1">
      <alignment horizontal="left" vertical="center" wrapText="1" readingOrder="1"/>
    </xf>
    <xf numFmtId="176" fontId="8" fillId="4" borderId="32" xfId="0" applyNumberFormat="1" applyFont="1" applyFill="1" applyBorder="1" applyAlignment="1">
      <alignment horizontal="center" vertical="center" wrapText="1" readingOrder="1"/>
    </xf>
    <xf numFmtId="41" fontId="6" fillId="4" borderId="38" xfId="1" applyFont="1" applyFill="1" applyBorder="1" applyAlignment="1">
      <alignment vertical="center"/>
    </xf>
    <xf numFmtId="0" fontId="16" fillId="4" borderId="85" xfId="0" applyFont="1" applyFill="1" applyBorder="1" applyAlignment="1">
      <alignment horizontal="left" vertical="center" wrapText="1" readingOrder="1"/>
    </xf>
    <xf numFmtId="0" fontId="16" fillId="4" borderId="2" xfId="0" applyFont="1" applyFill="1" applyBorder="1" applyAlignment="1">
      <alignment horizontal="left" vertical="center" wrapText="1" readingOrder="1"/>
    </xf>
    <xf numFmtId="41" fontId="16" fillId="4" borderId="8" xfId="1" applyFont="1" applyFill="1" applyBorder="1" applyAlignment="1">
      <alignment horizontal="left" vertical="center" wrapText="1" readingOrder="1"/>
    </xf>
    <xf numFmtId="176" fontId="16" fillId="4" borderId="2" xfId="0" applyNumberFormat="1" applyFont="1" applyFill="1" applyBorder="1" applyAlignment="1">
      <alignment horizontal="center" vertical="center" wrapText="1" readingOrder="1"/>
    </xf>
    <xf numFmtId="41" fontId="10" fillId="4" borderId="8" xfId="1" applyFont="1" applyFill="1" applyBorder="1" applyAlignment="1">
      <alignment vertical="center"/>
    </xf>
    <xf numFmtId="0" fontId="10" fillId="4" borderId="69" xfId="0" applyFont="1" applyFill="1" applyBorder="1" applyAlignment="1">
      <alignment horizontal="left" vertical="center" wrapText="1" readingOrder="1"/>
    </xf>
    <xf numFmtId="0" fontId="6" fillId="7" borderId="6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1" fontId="6" fillId="2" borderId="27" xfId="1" applyFont="1" applyFill="1" applyBorder="1" applyAlignment="1">
      <alignment horizontal="center" vertical="center" wrapText="1" readingOrder="1"/>
    </xf>
    <xf numFmtId="41" fontId="6" fillId="2" borderId="10" xfId="1" applyFont="1" applyFill="1" applyBorder="1" applyAlignment="1">
      <alignment horizontal="center" vertical="center" wrapText="1" readingOrder="1"/>
    </xf>
    <xf numFmtId="41" fontId="6" fillId="2" borderId="12" xfId="1" applyFont="1" applyFill="1" applyBorder="1" applyAlignment="1">
      <alignment horizontal="center" vertical="center" wrapText="1" readingOrder="1"/>
    </xf>
    <xf numFmtId="0" fontId="14" fillId="4" borderId="52" xfId="0" applyFont="1" applyFill="1" applyBorder="1" applyAlignment="1">
      <alignment horizontal="left" vertical="top" readingOrder="1"/>
    </xf>
    <xf numFmtId="0" fontId="14" fillId="4" borderId="48" xfId="0" applyFont="1" applyFill="1" applyBorder="1" applyAlignment="1">
      <alignment horizontal="left" vertical="top" readingOrder="1"/>
    </xf>
    <xf numFmtId="0" fontId="6" fillId="0" borderId="2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61" xfId="0" applyFont="1" applyBorder="1" applyAlignment="1">
      <alignment horizontal="center" vertical="top"/>
    </xf>
  </cellXfs>
  <cellStyles count="3">
    <cellStyle name="쉼표 [0]" xfId="1" builtinId="6"/>
    <cellStyle name="표준" xfId="0" builtinId="0"/>
    <cellStyle name="표준 2" xfId="2" xr:uid="{00000000-0005-0000-0000-000002000000}"/>
  </cellStyles>
  <dxfs count="0"/>
  <tableStyles count="0" defaultTableStyle="TableStyleMedium2" defaultPivotStyle="PivotStyleLight16"/>
  <colors>
    <mruColors>
      <color rgb="FFE0E3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8CD2B-E180-42B1-B572-E25F3853B8A3}">
  <sheetPr>
    <pageSetUpPr fitToPage="1"/>
  </sheetPr>
  <dimension ref="A1:G117"/>
  <sheetViews>
    <sheetView zoomScale="115" zoomScaleNormal="115" workbookViewId="0">
      <selection activeCell="B109" sqref="B109"/>
    </sheetView>
  </sheetViews>
  <sheetFormatPr defaultColWidth="16.625" defaultRowHeight="16.5" x14ac:dyDescent="0.3"/>
  <cols>
    <col min="1" max="1" width="10.75" style="177" bestFit="1" customWidth="1"/>
    <col min="2" max="2" width="20.5" customWidth="1"/>
    <col min="3" max="3" width="42.875" customWidth="1"/>
    <col min="4" max="4" width="48" customWidth="1"/>
    <col min="5" max="5" width="13.25" style="81" customWidth="1"/>
    <col min="6" max="6" width="10" style="112" customWidth="1"/>
  </cols>
  <sheetData>
    <row r="1" spans="1:7" ht="26.25" x14ac:dyDescent="0.3">
      <c r="A1" s="178" t="s">
        <v>196</v>
      </c>
      <c r="B1" s="173"/>
      <c r="C1" s="173"/>
      <c r="D1" s="173"/>
      <c r="E1" s="174"/>
      <c r="F1" s="173"/>
      <c r="G1" s="173"/>
    </row>
    <row r="2" spans="1:7" ht="27" thickBot="1" x14ac:dyDescent="0.35">
      <c r="A2" s="1"/>
      <c r="B2" s="1"/>
      <c r="C2" s="1"/>
      <c r="D2" s="1"/>
      <c r="E2" s="55"/>
      <c r="F2" s="82"/>
      <c r="G2" s="12"/>
    </row>
    <row r="3" spans="1:7" x14ac:dyDescent="0.3">
      <c r="A3" s="337" t="s">
        <v>0</v>
      </c>
      <c r="B3" s="338"/>
      <c r="C3" s="140" t="s">
        <v>108</v>
      </c>
      <c r="D3" s="175"/>
      <c r="E3" s="341" t="s">
        <v>89</v>
      </c>
      <c r="F3" s="342"/>
      <c r="G3" s="343"/>
    </row>
    <row r="4" spans="1:7" ht="17.25" thickBot="1" x14ac:dyDescent="0.35">
      <c r="A4" s="339"/>
      <c r="B4" s="340"/>
      <c r="C4" s="142" t="s">
        <v>109</v>
      </c>
      <c r="D4" s="141" t="s">
        <v>110</v>
      </c>
      <c r="E4" s="56" t="s">
        <v>105</v>
      </c>
      <c r="F4" s="83" t="s">
        <v>106</v>
      </c>
      <c r="G4" s="125" t="s">
        <v>1</v>
      </c>
    </row>
    <row r="5" spans="1:7" ht="16.5" customHeight="1" x14ac:dyDescent="0.3">
      <c r="A5" s="179" t="s">
        <v>59</v>
      </c>
      <c r="B5" s="176"/>
      <c r="C5" s="176"/>
      <c r="D5" s="126"/>
      <c r="E5" s="57"/>
      <c r="F5" s="85"/>
      <c r="G5" s="24">
        <v>64550000</v>
      </c>
    </row>
    <row r="6" spans="1:7" x14ac:dyDescent="0.3">
      <c r="A6" s="204" t="s">
        <v>155</v>
      </c>
      <c r="B6" s="314" t="s">
        <v>50</v>
      </c>
      <c r="C6" s="224" t="s">
        <v>50</v>
      </c>
      <c r="D6" s="225" t="s">
        <v>194</v>
      </c>
      <c r="E6" s="226">
        <v>12000000</v>
      </c>
      <c r="F6" s="315" t="s">
        <v>98</v>
      </c>
      <c r="G6" s="16">
        <v>12000000</v>
      </c>
    </row>
    <row r="7" spans="1:7" x14ac:dyDescent="0.3">
      <c r="A7" s="185" t="s">
        <v>154</v>
      </c>
      <c r="B7" s="128"/>
      <c r="C7" s="143"/>
      <c r="D7" s="53"/>
      <c r="E7" s="58"/>
      <c r="F7" s="86"/>
      <c r="G7" s="20"/>
    </row>
    <row r="8" spans="1:7" ht="33" x14ac:dyDescent="0.3">
      <c r="A8" s="185"/>
      <c r="B8" s="132" t="s">
        <v>78</v>
      </c>
      <c r="C8" s="144" t="s">
        <v>94</v>
      </c>
      <c r="D8" s="121" t="s">
        <v>198</v>
      </c>
      <c r="E8" s="59"/>
      <c r="F8" s="87"/>
      <c r="G8" s="36"/>
    </row>
    <row r="9" spans="1:7" x14ac:dyDescent="0.3">
      <c r="A9" s="185"/>
      <c r="B9" s="180"/>
      <c r="C9" s="145" t="s">
        <v>93</v>
      </c>
      <c r="D9" s="7" t="s">
        <v>199</v>
      </c>
      <c r="E9" s="60"/>
      <c r="F9" s="88"/>
      <c r="G9" s="37"/>
    </row>
    <row r="10" spans="1:7" x14ac:dyDescent="0.3">
      <c r="A10" s="313"/>
      <c r="B10" s="180"/>
      <c r="C10" s="145" t="s">
        <v>88</v>
      </c>
      <c r="D10" s="7" t="s">
        <v>146</v>
      </c>
      <c r="E10" s="60"/>
      <c r="F10" s="88"/>
      <c r="G10" s="37"/>
    </row>
    <row r="11" spans="1:7" x14ac:dyDescent="0.3">
      <c r="A11" s="185"/>
      <c r="B11" s="132"/>
      <c r="C11" s="145" t="s">
        <v>197</v>
      </c>
      <c r="D11" s="7" t="s">
        <v>200</v>
      </c>
      <c r="E11" s="60"/>
      <c r="F11" s="88"/>
      <c r="G11" s="37"/>
    </row>
    <row r="12" spans="1:7" x14ac:dyDescent="0.3">
      <c r="A12" s="185"/>
      <c r="B12" s="131" t="s">
        <v>2</v>
      </c>
      <c r="C12" s="146"/>
      <c r="D12" s="49"/>
      <c r="E12" s="61"/>
      <c r="F12" s="89"/>
      <c r="G12" s="13"/>
    </row>
    <row r="13" spans="1:7" x14ac:dyDescent="0.3">
      <c r="A13" s="185"/>
      <c r="B13" s="132"/>
      <c r="C13" s="145" t="s">
        <v>3</v>
      </c>
      <c r="D13" s="7" t="s">
        <v>147</v>
      </c>
      <c r="E13" s="60"/>
      <c r="F13" s="90"/>
      <c r="G13" s="15"/>
    </row>
    <row r="14" spans="1:7" x14ac:dyDescent="0.3">
      <c r="A14" s="185"/>
      <c r="B14" s="132"/>
      <c r="C14" s="147" t="s">
        <v>4</v>
      </c>
      <c r="D14" s="7" t="s">
        <v>151</v>
      </c>
      <c r="E14" s="60"/>
      <c r="F14" s="90"/>
      <c r="G14" s="15"/>
    </row>
    <row r="15" spans="1:7" x14ac:dyDescent="0.3">
      <c r="A15" s="185"/>
      <c r="B15" s="132"/>
      <c r="C15" s="147" t="s">
        <v>57</v>
      </c>
      <c r="D15" s="7" t="s">
        <v>152</v>
      </c>
      <c r="E15" s="60"/>
      <c r="F15" s="90"/>
      <c r="G15" s="15"/>
    </row>
    <row r="16" spans="1:7" x14ac:dyDescent="0.3">
      <c r="A16" s="185"/>
      <c r="B16" s="132"/>
      <c r="C16" s="147" t="s">
        <v>5</v>
      </c>
      <c r="D16" s="7" t="s">
        <v>148</v>
      </c>
      <c r="E16" s="60"/>
      <c r="F16" s="90"/>
      <c r="G16" s="15"/>
    </row>
    <row r="17" spans="1:7" x14ac:dyDescent="0.3">
      <c r="A17" s="185"/>
      <c r="B17" s="133"/>
      <c r="C17" s="148" t="s">
        <v>55</v>
      </c>
      <c r="D17" s="40" t="s">
        <v>111</v>
      </c>
      <c r="E17" s="62"/>
      <c r="F17" s="91"/>
      <c r="G17" s="221"/>
    </row>
    <row r="18" spans="1:7" x14ac:dyDescent="0.3">
      <c r="A18" s="185"/>
      <c r="B18" s="131" t="s">
        <v>9</v>
      </c>
      <c r="C18" s="149"/>
      <c r="D18" s="48"/>
      <c r="E18" s="63"/>
      <c r="F18" s="92"/>
      <c r="G18" s="27"/>
    </row>
    <row r="19" spans="1:7" x14ac:dyDescent="0.3">
      <c r="A19" s="185"/>
      <c r="B19" s="132"/>
      <c r="C19" s="147" t="s">
        <v>54</v>
      </c>
      <c r="D19" s="7" t="s">
        <v>149</v>
      </c>
      <c r="E19" s="60"/>
      <c r="F19" s="90"/>
      <c r="G19" s="15"/>
    </row>
    <row r="20" spans="1:7" ht="17.25" thickBot="1" x14ac:dyDescent="0.35">
      <c r="A20" s="186"/>
      <c r="B20" s="132"/>
      <c r="C20" s="147" t="s">
        <v>10</v>
      </c>
      <c r="D20" s="7" t="s">
        <v>150</v>
      </c>
      <c r="E20" s="60"/>
      <c r="F20" s="90"/>
      <c r="G20" s="15"/>
    </row>
    <row r="21" spans="1:7" ht="16.5" customHeight="1" x14ac:dyDescent="0.3">
      <c r="A21" s="181" t="s">
        <v>64</v>
      </c>
      <c r="B21" s="167"/>
      <c r="C21" s="168"/>
      <c r="D21" s="124"/>
      <c r="E21" s="64"/>
      <c r="F21" s="93"/>
      <c r="G21" s="31">
        <f>G22+G23+G24+G29</f>
        <v>75900000</v>
      </c>
    </row>
    <row r="22" spans="1:7" x14ac:dyDescent="0.3">
      <c r="A22" s="205" t="s">
        <v>155</v>
      </c>
      <c r="B22" s="223" t="s">
        <v>11</v>
      </c>
      <c r="C22" s="224" t="s">
        <v>12</v>
      </c>
      <c r="D22" s="225" t="s">
        <v>113</v>
      </c>
      <c r="E22" s="226">
        <v>7000000</v>
      </c>
      <c r="F22" s="227" t="s">
        <v>98</v>
      </c>
      <c r="G22" s="16">
        <v>7000000</v>
      </c>
    </row>
    <row r="23" spans="1:7" x14ac:dyDescent="0.3">
      <c r="A23" s="206"/>
      <c r="B23" s="223" t="s">
        <v>13</v>
      </c>
      <c r="C23" s="224" t="s">
        <v>14</v>
      </c>
      <c r="D23" s="225" t="s">
        <v>112</v>
      </c>
      <c r="E23" s="226">
        <v>10000</v>
      </c>
      <c r="F23" s="228">
        <v>400</v>
      </c>
      <c r="G23" s="16">
        <f>E23*F23</f>
        <v>4000000</v>
      </c>
    </row>
    <row r="24" spans="1:7" x14ac:dyDescent="0.3">
      <c r="A24" s="206"/>
      <c r="B24" s="229" t="s">
        <v>15</v>
      </c>
      <c r="C24" s="230"/>
      <c r="D24" s="231"/>
      <c r="E24" s="232"/>
      <c r="F24" s="233"/>
      <c r="G24" s="234">
        <f>SUM(G25:G28)</f>
        <v>37900000</v>
      </c>
    </row>
    <row r="25" spans="1:7" x14ac:dyDescent="0.3">
      <c r="A25" s="206"/>
      <c r="B25" s="235"/>
      <c r="C25" s="236" t="s">
        <v>79</v>
      </c>
      <c r="D25" s="6" t="s">
        <v>201</v>
      </c>
      <c r="E25" s="191">
        <v>500000</v>
      </c>
      <c r="F25" s="237">
        <v>20</v>
      </c>
      <c r="G25" s="14">
        <f>E25*F25</f>
        <v>10000000</v>
      </c>
    </row>
    <row r="26" spans="1:7" x14ac:dyDescent="0.3">
      <c r="A26" s="206"/>
      <c r="B26" s="235"/>
      <c r="C26" s="236" t="s">
        <v>92</v>
      </c>
      <c r="D26" s="6" t="s">
        <v>114</v>
      </c>
      <c r="E26" s="191">
        <v>900000</v>
      </c>
      <c r="F26" s="237">
        <v>30</v>
      </c>
      <c r="G26" s="14">
        <f t="shared" ref="G26:G27" si="0">E26*F26</f>
        <v>27000000</v>
      </c>
    </row>
    <row r="27" spans="1:7" x14ac:dyDescent="0.3">
      <c r="A27" s="206"/>
      <c r="B27" s="235"/>
      <c r="C27" s="236" t="s">
        <v>156</v>
      </c>
      <c r="D27" s="6" t="s">
        <v>115</v>
      </c>
      <c r="E27" s="191">
        <v>100000</v>
      </c>
      <c r="F27" s="237">
        <v>4</v>
      </c>
      <c r="G27" s="14">
        <f t="shared" si="0"/>
        <v>400000</v>
      </c>
    </row>
    <row r="28" spans="1:7" x14ac:dyDescent="0.3">
      <c r="A28" s="206"/>
      <c r="B28" s="238"/>
      <c r="C28" s="236" t="s">
        <v>16</v>
      </c>
      <c r="D28" s="239"/>
      <c r="E28" s="240">
        <v>500000</v>
      </c>
      <c r="F28" s="241" t="s">
        <v>98</v>
      </c>
      <c r="G28" s="34">
        <f>E28</f>
        <v>500000</v>
      </c>
    </row>
    <row r="29" spans="1:7" ht="17.25" thickBot="1" x14ac:dyDescent="0.35">
      <c r="A29" s="207"/>
      <c r="B29" s="223" t="s">
        <v>17</v>
      </c>
      <c r="C29" s="242" t="s">
        <v>91</v>
      </c>
      <c r="D29" s="22" t="s">
        <v>116</v>
      </c>
      <c r="E29" s="243">
        <v>450000</v>
      </c>
      <c r="F29" s="228">
        <v>60</v>
      </c>
      <c r="G29" s="16">
        <f>E29*F29</f>
        <v>27000000</v>
      </c>
    </row>
    <row r="30" spans="1:7" ht="16.5" customHeight="1" x14ac:dyDescent="0.3">
      <c r="A30" s="181" t="s">
        <v>65</v>
      </c>
      <c r="B30" s="167"/>
      <c r="C30" s="168"/>
      <c r="D30" s="124"/>
      <c r="E30" s="64"/>
      <c r="F30" s="93"/>
      <c r="G30" s="26">
        <v>16650000</v>
      </c>
    </row>
    <row r="31" spans="1:7" x14ac:dyDescent="0.3">
      <c r="A31" s="208" t="s">
        <v>155</v>
      </c>
      <c r="B31" s="344" t="s">
        <v>159</v>
      </c>
      <c r="C31" s="301"/>
      <c r="D31" s="302"/>
      <c r="E31" s="303"/>
      <c r="F31" s="304"/>
      <c r="G31" s="282">
        <f>SUM(G32:G34)</f>
        <v>1650000</v>
      </c>
    </row>
    <row r="32" spans="1:7" x14ac:dyDescent="0.3">
      <c r="A32" s="209"/>
      <c r="B32" s="345"/>
      <c r="C32" s="305" t="s">
        <v>117</v>
      </c>
      <c r="D32" s="306" t="s">
        <v>118</v>
      </c>
      <c r="E32" s="307">
        <v>250000</v>
      </c>
      <c r="F32" s="308">
        <v>2</v>
      </c>
      <c r="G32" s="309">
        <v>500000</v>
      </c>
    </row>
    <row r="33" spans="1:7" x14ac:dyDescent="0.3">
      <c r="A33" s="209"/>
      <c r="B33" s="345"/>
      <c r="C33" s="310" t="s">
        <v>102</v>
      </c>
      <c r="D33" s="23" t="s">
        <v>157</v>
      </c>
      <c r="E33" s="311">
        <v>350000</v>
      </c>
      <c r="F33" s="189">
        <v>1</v>
      </c>
      <c r="G33" s="35">
        <v>350000</v>
      </c>
    </row>
    <row r="34" spans="1:7" x14ac:dyDescent="0.3">
      <c r="A34" s="210"/>
      <c r="B34" s="238"/>
      <c r="C34" s="312" t="s">
        <v>19</v>
      </c>
      <c r="D34" s="11" t="s">
        <v>121</v>
      </c>
      <c r="E34" s="191">
        <v>5000</v>
      </c>
      <c r="F34" s="237">
        <v>160</v>
      </c>
      <c r="G34" s="14">
        <f>E34*F34</f>
        <v>800000</v>
      </c>
    </row>
    <row r="35" spans="1:7" x14ac:dyDescent="0.3">
      <c r="A35" s="182" t="s">
        <v>153</v>
      </c>
      <c r="B35" s="4" t="s">
        <v>85</v>
      </c>
      <c r="C35" s="152" t="s">
        <v>86</v>
      </c>
      <c r="D35" s="50" t="s">
        <v>97</v>
      </c>
      <c r="E35" s="68"/>
      <c r="F35" s="97"/>
      <c r="G35" s="25"/>
    </row>
    <row r="36" spans="1:7" x14ac:dyDescent="0.3">
      <c r="A36" s="183"/>
      <c r="B36" s="131" t="s">
        <v>8</v>
      </c>
      <c r="C36" s="152"/>
      <c r="D36" s="50"/>
      <c r="E36" s="68"/>
      <c r="F36" s="97"/>
      <c r="G36" s="25"/>
    </row>
    <row r="37" spans="1:7" x14ac:dyDescent="0.3">
      <c r="A37" s="183"/>
      <c r="B37" s="171"/>
      <c r="C37" s="145" t="s">
        <v>73</v>
      </c>
      <c r="D37" s="10" t="s">
        <v>158</v>
      </c>
      <c r="E37" s="69"/>
      <c r="F37" s="98"/>
      <c r="G37" s="17"/>
    </row>
    <row r="38" spans="1:7" x14ac:dyDescent="0.3">
      <c r="A38" s="183"/>
      <c r="B38" s="172"/>
      <c r="C38" s="153" t="s">
        <v>74</v>
      </c>
      <c r="D38" s="122" t="s">
        <v>76</v>
      </c>
      <c r="E38" s="70"/>
      <c r="F38" s="99"/>
      <c r="G38" s="17"/>
    </row>
    <row r="39" spans="1:7" x14ac:dyDescent="0.3">
      <c r="A39" s="183"/>
      <c r="B39" s="131" t="s">
        <v>72</v>
      </c>
      <c r="C39" s="150"/>
      <c r="D39" s="32"/>
      <c r="E39" s="65"/>
      <c r="F39" s="100"/>
      <c r="G39" s="25"/>
    </row>
    <row r="40" spans="1:7" x14ac:dyDescent="0.3">
      <c r="A40" s="183"/>
      <c r="B40" s="132"/>
      <c r="C40" s="154" t="s">
        <v>99</v>
      </c>
      <c r="D40" s="8" t="s">
        <v>137</v>
      </c>
      <c r="E40" s="71"/>
      <c r="F40" s="101"/>
      <c r="G40" s="38"/>
    </row>
    <row r="41" spans="1:7" x14ac:dyDescent="0.3">
      <c r="A41" s="183"/>
      <c r="B41" s="132"/>
      <c r="C41" s="147" t="s">
        <v>100</v>
      </c>
      <c r="D41" s="7" t="s">
        <v>138</v>
      </c>
      <c r="E41" s="60"/>
      <c r="F41" s="90"/>
      <c r="G41" s="15"/>
    </row>
    <row r="42" spans="1:7" x14ac:dyDescent="0.3">
      <c r="A42" s="183"/>
      <c r="B42" s="171" t="s">
        <v>18</v>
      </c>
      <c r="C42" s="150"/>
      <c r="D42" s="54"/>
      <c r="E42" s="72"/>
      <c r="F42" s="102"/>
      <c r="G42" s="27"/>
    </row>
    <row r="43" spans="1:7" x14ac:dyDescent="0.3">
      <c r="A43" s="183"/>
      <c r="B43" s="132"/>
      <c r="C43" s="147" t="s">
        <v>101</v>
      </c>
      <c r="D43" s="7" t="s">
        <v>119</v>
      </c>
      <c r="E43" s="60"/>
      <c r="F43" s="90"/>
      <c r="G43" s="15"/>
    </row>
    <row r="44" spans="1:7" x14ac:dyDescent="0.3">
      <c r="A44" s="183"/>
      <c r="B44" s="132"/>
      <c r="C44" s="147" t="s">
        <v>103</v>
      </c>
      <c r="D44" s="7" t="s">
        <v>120</v>
      </c>
      <c r="E44" s="60"/>
      <c r="F44" s="90"/>
      <c r="G44" s="15"/>
    </row>
    <row r="45" spans="1:7" x14ac:dyDescent="0.3">
      <c r="A45" s="183"/>
      <c r="B45" s="132"/>
      <c r="C45" s="147" t="s">
        <v>104</v>
      </c>
      <c r="D45" s="7" t="s">
        <v>204</v>
      </c>
      <c r="E45" s="60"/>
      <c r="F45" s="90"/>
      <c r="G45" s="15"/>
    </row>
    <row r="46" spans="1:7" x14ac:dyDescent="0.3">
      <c r="A46" s="183"/>
      <c r="B46" s="132"/>
      <c r="C46" s="147" t="s">
        <v>20</v>
      </c>
      <c r="D46" s="7" t="s">
        <v>122</v>
      </c>
      <c r="E46" s="60"/>
      <c r="F46" s="90"/>
      <c r="G46" s="15"/>
    </row>
    <row r="47" spans="1:7" ht="17.25" thickBot="1" x14ac:dyDescent="0.35">
      <c r="A47" s="184"/>
      <c r="B47" s="132"/>
      <c r="C47" s="155" t="s">
        <v>90</v>
      </c>
      <c r="D47" s="9" t="s">
        <v>125</v>
      </c>
      <c r="E47" s="66"/>
      <c r="F47" s="96"/>
      <c r="G47" s="39"/>
    </row>
    <row r="48" spans="1:7" x14ac:dyDescent="0.3">
      <c r="A48" s="181" t="s">
        <v>66</v>
      </c>
      <c r="B48" s="167"/>
      <c r="C48" s="168"/>
      <c r="D48" s="124"/>
      <c r="E48" s="64"/>
      <c r="F48" s="93"/>
      <c r="G48" s="26">
        <v>30670000</v>
      </c>
    </row>
    <row r="49" spans="1:7" s="193" customFormat="1" x14ac:dyDescent="0.3">
      <c r="A49" s="211" t="s">
        <v>155</v>
      </c>
      <c r="B49" s="295" t="s">
        <v>159</v>
      </c>
      <c r="C49" s="296"/>
      <c r="D49" s="297"/>
      <c r="E49" s="298"/>
      <c r="F49" s="299"/>
      <c r="G49" s="300">
        <f>SUM(G50:G52)</f>
        <v>3600000</v>
      </c>
    </row>
    <row r="50" spans="1:7" x14ac:dyDescent="0.3">
      <c r="A50" s="212"/>
      <c r="B50" s="235"/>
      <c r="C50" s="187" t="s">
        <v>208</v>
      </c>
      <c r="D50" s="11" t="s">
        <v>123</v>
      </c>
      <c r="E50" s="188">
        <v>150000</v>
      </c>
      <c r="F50" s="189">
        <v>20</v>
      </c>
      <c r="G50" s="35">
        <f>E50*F50</f>
        <v>3000000</v>
      </c>
    </row>
    <row r="51" spans="1:7" x14ac:dyDescent="0.3">
      <c r="A51" s="212"/>
      <c r="B51" s="235"/>
      <c r="C51" s="190" t="s">
        <v>38</v>
      </c>
      <c r="D51" s="6" t="s">
        <v>96</v>
      </c>
      <c r="E51" s="191">
        <v>100000</v>
      </c>
      <c r="F51" s="192">
        <v>4</v>
      </c>
      <c r="G51" s="14">
        <v>400000</v>
      </c>
    </row>
    <row r="52" spans="1:7" x14ac:dyDescent="0.3">
      <c r="A52" s="213"/>
      <c r="B52" s="235"/>
      <c r="C52" s="190" t="s">
        <v>28</v>
      </c>
      <c r="D52" s="6" t="s">
        <v>143</v>
      </c>
      <c r="E52" s="191">
        <v>10000</v>
      </c>
      <c r="F52" s="192">
        <v>20</v>
      </c>
      <c r="G52" s="14">
        <f>E52*F52</f>
        <v>200000</v>
      </c>
    </row>
    <row r="53" spans="1:7" x14ac:dyDescent="0.3">
      <c r="A53" s="346" t="s">
        <v>154</v>
      </c>
      <c r="B53" s="135" t="s">
        <v>21</v>
      </c>
      <c r="C53" s="150"/>
      <c r="D53" s="32"/>
      <c r="E53" s="65"/>
      <c r="F53" s="95"/>
      <c r="G53" s="25"/>
    </row>
    <row r="54" spans="1:7" x14ac:dyDescent="0.3">
      <c r="A54" s="347"/>
      <c r="B54" s="134"/>
      <c r="C54" s="156" t="s">
        <v>80</v>
      </c>
      <c r="D54" s="10" t="s">
        <v>202</v>
      </c>
      <c r="E54" s="69"/>
      <c r="F54" s="103"/>
      <c r="G54" s="17"/>
    </row>
    <row r="55" spans="1:7" x14ac:dyDescent="0.3">
      <c r="A55" s="347"/>
      <c r="B55" s="136"/>
      <c r="C55" s="147" t="s">
        <v>81</v>
      </c>
      <c r="D55" s="10" t="s">
        <v>203</v>
      </c>
      <c r="E55" s="69"/>
      <c r="F55" s="103"/>
      <c r="G55" s="17"/>
    </row>
    <row r="56" spans="1:7" x14ac:dyDescent="0.3">
      <c r="A56" s="347"/>
      <c r="B56" s="131" t="s">
        <v>22</v>
      </c>
      <c r="C56" s="149"/>
      <c r="D56" s="49"/>
      <c r="E56" s="61"/>
      <c r="F56" s="104"/>
      <c r="G56" s="25"/>
    </row>
    <row r="57" spans="1:7" x14ac:dyDescent="0.3">
      <c r="A57" s="347"/>
      <c r="B57" s="132"/>
      <c r="C57" s="156" t="s">
        <v>161</v>
      </c>
      <c r="D57" s="10" t="s">
        <v>160</v>
      </c>
      <c r="E57" s="69"/>
      <c r="F57" s="103"/>
      <c r="G57" s="17"/>
    </row>
    <row r="58" spans="1:7" x14ac:dyDescent="0.3">
      <c r="A58" s="347"/>
      <c r="B58" s="132"/>
      <c r="C58" s="147" t="s">
        <v>23</v>
      </c>
      <c r="D58" s="10" t="s">
        <v>140</v>
      </c>
      <c r="E58" s="69"/>
      <c r="F58" s="103"/>
      <c r="G58" s="17"/>
    </row>
    <row r="59" spans="1:7" x14ac:dyDescent="0.3">
      <c r="A59" s="347"/>
      <c r="B59" s="132"/>
      <c r="C59" s="147" t="s">
        <v>24</v>
      </c>
      <c r="D59" s="10" t="s">
        <v>139</v>
      </c>
      <c r="E59" s="69"/>
      <c r="F59" s="103"/>
      <c r="G59" s="17"/>
    </row>
    <row r="60" spans="1:7" x14ac:dyDescent="0.3">
      <c r="A60" s="347"/>
      <c r="B60" s="132"/>
      <c r="C60" s="147" t="s">
        <v>25</v>
      </c>
      <c r="D60" s="10" t="s">
        <v>141</v>
      </c>
      <c r="E60" s="69"/>
      <c r="F60" s="103"/>
      <c r="G60" s="17"/>
    </row>
    <row r="61" spans="1:7" x14ac:dyDescent="0.3">
      <c r="A61" s="347"/>
      <c r="B61" s="131" t="s">
        <v>26</v>
      </c>
      <c r="C61" s="152" t="s">
        <v>162</v>
      </c>
      <c r="D61" s="50" t="s">
        <v>142</v>
      </c>
      <c r="E61" s="65"/>
      <c r="F61" s="100"/>
      <c r="G61" s="13"/>
    </row>
    <row r="62" spans="1:7" x14ac:dyDescent="0.3">
      <c r="A62" s="347"/>
      <c r="B62" s="132" t="s">
        <v>18</v>
      </c>
      <c r="C62" s="152"/>
      <c r="D62" s="50"/>
      <c r="E62" s="68"/>
      <c r="F62" s="105"/>
      <c r="G62" s="25"/>
    </row>
    <row r="63" spans="1:7" x14ac:dyDescent="0.3">
      <c r="A63" s="347"/>
      <c r="B63" s="132"/>
      <c r="C63" s="147" t="s">
        <v>167</v>
      </c>
      <c r="D63" s="10" t="s">
        <v>168</v>
      </c>
      <c r="E63" s="69"/>
      <c r="F63" s="103"/>
      <c r="G63" s="17"/>
    </row>
    <row r="64" spans="1:7" x14ac:dyDescent="0.3">
      <c r="A64" s="347"/>
      <c r="B64" s="132"/>
      <c r="C64" s="157" t="s">
        <v>27</v>
      </c>
      <c r="D64" s="51" t="s">
        <v>122</v>
      </c>
      <c r="E64" s="73"/>
      <c r="F64" s="103"/>
      <c r="G64" s="17"/>
    </row>
    <row r="65" spans="1:7" x14ac:dyDescent="0.3">
      <c r="A65" s="347"/>
      <c r="B65" s="132"/>
      <c r="C65" s="156" t="s">
        <v>6</v>
      </c>
      <c r="D65" s="10" t="s">
        <v>144</v>
      </c>
      <c r="E65" s="69"/>
      <c r="F65" s="103"/>
      <c r="G65" s="17"/>
    </row>
    <row r="66" spans="1:7" x14ac:dyDescent="0.3">
      <c r="A66" s="347"/>
      <c r="B66" s="132"/>
      <c r="C66" s="147" t="s">
        <v>171</v>
      </c>
      <c r="D66" s="10" t="s">
        <v>172</v>
      </c>
      <c r="E66" s="69"/>
      <c r="F66" s="103"/>
      <c r="G66" s="17"/>
    </row>
    <row r="67" spans="1:7" x14ac:dyDescent="0.3">
      <c r="A67" s="347"/>
      <c r="B67" s="132"/>
      <c r="C67" s="147" t="s">
        <v>163</v>
      </c>
      <c r="D67" s="10" t="s">
        <v>164</v>
      </c>
      <c r="E67" s="69"/>
      <c r="F67" s="103"/>
      <c r="G67" s="17"/>
    </row>
    <row r="68" spans="1:7" x14ac:dyDescent="0.3">
      <c r="A68" s="347"/>
      <c r="B68" s="132"/>
      <c r="C68" s="147" t="s">
        <v>30</v>
      </c>
      <c r="D68" s="10" t="s">
        <v>145</v>
      </c>
      <c r="E68" s="69"/>
      <c r="F68" s="103"/>
      <c r="G68" s="17"/>
    </row>
    <row r="69" spans="1:7" x14ac:dyDescent="0.3">
      <c r="A69" s="347"/>
      <c r="B69" s="132"/>
      <c r="C69" s="147" t="s">
        <v>165</v>
      </c>
      <c r="D69" s="10" t="s">
        <v>166</v>
      </c>
      <c r="E69" s="69"/>
      <c r="F69" s="103"/>
      <c r="G69" s="17"/>
    </row>
    <row r="70" spans="1:7" x14ac:dyDescent="0.3">
      <c r="A70" s="347"/>
      <c r="B70" s="132"/>
      <c r="C70" s="147" t="s">
        <v>29</v>
      </c>
      <c r="D70" s="10" t="s">
        <v>124</v>
      </c>
      <c r="E70" s="69"/>
      <c r="F70" s="103"/>
      <c r="G70" s="17"/>
    </row>
    <row r="71" spans="1:7" ht="33" x14ac:dyDescent="0.3">
      <c r="A71" s="347"/>
      <c r="B71" s="132"/>
      <c r="C71" s="147" t="s">
        <v>169</v>
      </c>
      <c r="D71" s="10" t="s">
        <v>170</v>
      </c>
      <c r="E71" s="69"/>
      <c r="F71" s="103"/>
      <c r="G71" s="17"/>
    </row>
    <row r="72" spans="1:7" ht="17.25" thickBot="1" x14ac:dyDescent="0.35">
      <c r="A72" s="348"/>
      <c r="B72" s="132"/>
      <c r="C72" s="147" t="s">
        <v>77</v>
      </c>
      <c r="D72" s="10" t="s">
        <v>125</v>
      </c>
      <c r="E72" s="69"/>
      <c r="F72" s="103"/>
      <c r="G72" s="17"/>
    </row>
    <row r="73" spans="1:7" ht="16.5" customHeight="1" x14ac:dyDescent="0.3">
      <c r="A73" s="181" t="s">
        <v>67</v>
      </c>
      <c r="B73" s="167"/>
      <c r="C73" s="168"/>
      <c r="D73" s="124"/>
      <c r="E73" s="64"/>
      <c r="F73" s="106"/>
      <c r="G73" s="26">
        <v>149092000</v>
      </c>
    </row>
    <row r="74" spans="1:7" x14ac:dyDescent="0.3">
      <c r="A74" s="214" t="s">
        <v>155</v>
      </c>
      <c r="B74" s="277" t="s">
        <v>62</v>
      </c>
      <c r="C74" s="278"/>
      <c r="D74" s="279"/>
      <c r="E74" s="280"/>
      <c r="F74" s="281"/>
      <c r="G74" s="282">
        <f>SUM(G75:G78)</f>
        <v>88800000</v>
      </c>
    </row>
    <row r="75" spans="1:7" x14ac:dyDescent="0.3">
      <c r="A75" s="215"/>
      <c r="B75" s="283"/>
      <c r="C75" s="284" t="s">
        <v>209</v>
      </c>
      <c r="D75" s="285" t="s">
        <v>205</v>
      </c>
      <c r="E75" s="286">
        <v>70000</v>
      </c>
      <c r="F75" s="287">
        <v>90</v>
      </c>
      <c r="G75" s="288">
        <f>E75*F75</f>
        <v>6300000</v>
      </c>
    </row>
    <row r="76" spans="1:7" x14ac:dyDescent="0.3">
      <c r="A76" s="215"/>
      <c r="B76" s="283"/>
      <c r="C76" s="289" t="s">
        <v>56</v>
      </c>
      <c r="D76" s="290" t="s">
        <v>126</v>
      </c>
      <c r="E76" s="291">
        <v>4000000</v>
      </c>
      <c r="F76" s="292">
        <v>2</v>
      </c>
      <c r="G76" s="288">
        <f>E76*F76</f>
        <v>8000000</v>
      </c>
    </row>
    <row r="77" spans="1:7" ht="33" x14ac:dyDescent="0.3">
      <c r="A77" s="216"/>
      <c r="B77" s="283"/>
      <c r="C77" s="190" t="s">
        <v>37</v>
      </c>
      <c r="D77" s="6" t="s">
        <v>127</v>
      </c>
      <c r="E77" s="293">
        <v>66500000</v>
      </c>
      <c r="F77" s="294" t="s">
        <v>98</v>
      </c>
      <c r="G77" s="288">
        <f>E77</f>
        <v>66500000</v>
      </c>
    </row>
    <row r="78" spans="1:7" x14ac:dyDescent="0.3">
      <c r="A78" s="216"/>
      <c r="B78" s="283"/>
      <c r="C78" s="190" t="s">
        <v>83</v>
      </c>
      <c r="D78" s="6" t="s">
        <v>128</v>
      </c>
      <c r="E78" s="293">
        <v>8000000</v>
      </c>
      <c r="F78" s="294" t="s">
        <v>98</v>
      </c>
      <c r="G78" s="288">
        <f>E78</f>
        <v>8000000</v>
      </c>
    </row>
    <row r="79" spans="1:7" x14ac:dyDescent="0.3">
      <c r="A79" s="195" t="s">
        <v>154</v>
      </c>
      <c r="B79" s="4" t="s">
        <v>31</v>
      </c>
      <c r="C79" s="151" t="s">
        <v>32</v>
      </c>
      <c r="D79" s="21" t="s">
        <v>173</v>
      </c>
      <c r="E79" s="67"/>
      <c r="F79" s="94"/>
      <c r="G79" s="20"/>
    </row>
    <row r="80" spans="1:7" x14ac:dyDescent="0.3">
      <c r="A80" s="127"/>
      <c r="B80" s="131" t="s">
        <v>33</v>
      </c>
      <c r="C80" s="158"/>
      <c r="D80" s="52"/>
      <c r="E80" s="74"/>
      <c r="F80" s="95"/>
      <c r="G80" s="30"/>
    </row>
    <row r="81" spans="1:7" x14ac:dyDescent="0.3">
      <c r="A81" s="127"/>
      <c r="B81" s="132"/>
      <c r="C81" s="147" t="s">
        <v>34</v>
      </c>
      <c r="D81" s="7" t="s">
        <v>206</v>
      </c>
      <c r="E81" s="60"/>
      <c r="F81" s="90"/>
      <c r="G81" s="15"/>
    </row>
    <row r="82" spans="1:7" x14ac:dyDescent="0.3">
      <c r="A82" s="127"/>
      <c r="B82" s="132"/>
      <c r="C82" s="147" t="s">
        <v>174</v>
      </c>
      <c r="D82" s="7" t="s">
        <v>175</v>
      </c>
      <c r="E82" s="60"/>
      <c r="F82" s="90"/>
      <c r="G82" s="15"/>
    </row>
    <row r="83" spans="1:7" x14ac:dyDescent="0.3">
      <c r="A83" s="127"/>
      <c r="B83" s="132"/>
      <c r="C83" s="147" t="s">
        <v>53</v>
      </c>
      <c r="D83" s="7"/>
      <c r="E83" s="60"/>
      <c r="F83" s="90"/>
      <c r="G83" s="15"/>
    </row>
    <row r="84" spans="1:7" x14ac:dyDescent="0.3">
      <c r="A84" s="127"/>
      <c r="B84" s="132"/>
      <c r="C84" s="147" t="s">
        <v>176</v>
      </c>
      <c r="D84" s="7" t="s">
        <v>177</v>
      </c>
      <c r="E84" s="60"/>
      <c r="F84" s="90"/>
      <c r="G84" s="15"/>
    </row>
    <row r="85" spans="1:7" x14ac:dyDescent="0.3">
      <c r="A85" s="127"/>
      <c r="B85" s="132"/>
      <c r="C85" s="147" t="s">
        <v>180</v>
      </c>
      <c r="D85" s="7" t="s">
        <v>181</v>
      </c>
      <c r="E85" s="60"/>
      <c r="F85" s="90"/>
      <c r="G85" s="15"/>
    </row>
    <row r="86" spans="1:7" x14ac:dyDescent="0.3">
      <c r="A86" s="127"/>
      <c r="B86" s="132"/>
      <c r="C86" s="147" t="s">
        <v>178</v>
      </c>
      <c r="D86" s="7" t="s">
        <v>179</v>
      </c>
      <c r="E86" s="60"/>
      <c r="F86" s="90"/>
      <c r="G86" s="15"/>
    </row>
    <row r="87" spans="1:7" x14ac:dyDescent="0.3">
      <c r="A87" s="127"/>
      <c r="B87" s="132"/>
      <c r="C87" s="147" t="s">
        <v>35</v>
      </c>
      <c r="D87" s="7" t="s">
        <v>182</v>
      </c>
      <c r="E87" s="60"/>
      <c r="F87" s="90"/>
      <c r="G87" s="15"/>
    </row>
    <row r="88" spans="1:7" x14ac:dyDescent="0.3">
      <c r="A88" s="127"/>
      <c r="B88" s="4" t="s">
        <v>61</v>
      </c>
      <c r="C88" s="151" t="s">
        <v>71</v>
      </c>
      <c r="D88" s="21"/>
      <c r="E88" s="67"/>
      <c r="F88" s="94"/>
      <c r="G88" s="20"/>
    </row>
    <row r="89" spans="1:7" x14ac:dyDescent="0.3">
      <c r="A89" s="127"/>
      <c r="B89" s="33" t="s">
        <v>8</v>
      </c>
      <c r="C89" s="151" t="s">
        <v>82</v>
      </c>
      <c r="D89" s="21"/>
      <c r="E89" s="67"/>
      <c r="F89" s="94"/>
      <c r="G89" s="20"/>
    </row>
    <row r="90" spans="1:7" ht="16.5" customHeight="1" x14ac:dyDescent="0.3">
      <c r="A90" s="127"/>
      <c r="B90" s="171" t="s">
        <v>63</v>
      </c>
      <c r="C90" s="159"/>
      <c r="D90" s="54"/>
      <c r="E90" s="72"/>
      <c r="F90" s="199"/>
      <c r="G90" s="27"/>
    </row>
    <row r="91" spans="1:7" x14ac:dyDescent="0.3">
      <c r="A91" s="127"/>
      <c r="B91" s="171"/>
      <c r="C91" s="145" t="s">
        <v>183</v>
      </c>
      <c r="D91" s="10" t="s">
        <v>184</v>
      </c>
      <c r="E91" s="113"/>
      <c r="F91" s="114"/>
      <c r="G91" s="17"/>
    </row>
    <row r="92" spans="1:7" x14ac:dyDescent="0.3">
      <c r="A92" s="127"/>
      <c r="B92" s="132"/>
      <c r="C92" s="147" t="s">
        <v>7</v>
      </c>
      <c r="D92" s="7" t="s">
        <v>185</v>
      </c>
      <c r="E92" s="117"/>
      <c r="F92" s="118"/>
      <c r="G92" s="15"/>
    </row>
    <row r="93" spans="1:7" x14ac:dyDescent="0.3">
      <c r="A93" s="127"/>
      <c r="B93" s="132"/>
      <c r="C93" s="154" t="s">
        <v>187</v>
      </c>
      <c r="D93" s="8" t="s">
        <v>186</v>
      </c>
      <c r="E93" s="115"/>
      <c r="F93" s="116"/>
      <c r="G93" s="38"/>
    </row>
    <row r="94" spans="1:7" x14ac:dyDescent="0.3">
      <c r="A94" s="127"/>
      <c r="B94" s="132"/>
      <c r="C94" s="147" t="s">
        <v>49</v>
      </c>
      <c r="D94" s="7"/>
      <c r="E94" s="117"/>
      <c r="F94" s="118"/>
      <c r="G94" s="200"/>
    </row>
    <row r="95" spans="1:7" x14ac:dyDescent="0.3">
      <c r="A95" s="127"/>
      <c r="B95" s="132"/>
      <c r="C95" s="147" t="s">
        <v>188</v>
      </c>
      <c r="D95" s="7" t="s">
        <v>193</v>
      </c>
      <c r="E95" s="117"/>
      <c r="F95" s="118"/>
      <c r="G95" s="200"/>
    </row>
    <row r="96" spans="1:7" x14ac:dyDescent="0.3">
      <c r="A96" s="127"/>
      <c r="B96" s="132"/>
      <c r="C96" s="154" t="s">
        <v>75</v>
      </c>
      <c r="D96" s="8"/>
      <c r="E96" s="115"/>
      <c r="F96" s="116"/>
      <c r="G96" s="38"/>
    </row>
    <row r="97" spans="1:7" x14ac:dyDescent="0.3">
      <c r="A97" s="127"/>
      <c r="B97" s="132"/>
      <c r="C97" s="154" t="s">
        <v>189</v>
      </c>
      <c r="D97" s="8" t="s">
        <v>190</v>
      </c>
      <c r="E97" s="115"/>
      <c r="F97" s="116"/>
      <c r="G97" s="38"/>
    </row>
    <row r="98" spans="1:7" x14ac:dyDescent="0.3">
      <c r="A98" s="127"/>
      <c r="B98" s="132"/>
      <c r="C98" s="154" t="s">
        <v>191</v>
      </c>
      <c r="D98" s="8" t="s">
        <v>192</v>
      </c>
      <c r="E98" s="115"/>
      <c r="F98" s="116"/>
      <c r="G98" s="38"/>
    </row>
    <row r="99" spans="1:7" x14ac:dyDescent="0.3">
      <c r="A99" s="127"/>
      <c r="B99" s="132"/>
      <c r="C99" s="161" t="s">
        <v>36</v>
      </c>
      <c r="D99" s="41"/>
      <c r="E99" s="119"/>
      <c r="F99" s="120"/>
      <c r="G99" s="201"/>
    </row>
    <row r="100" spans="1:7" ht="17.25" thickBot="1" x14ac:dyDescent="0.35">
      <c r="A100" s="137"/>
      <c r="B100" s="194"/>
      <c r="C100" s="160" t="s">
        <v>48</v>
      </c>
      <c r="D100" s="8" t="s">
        <v>129</v>
      </c>
      <c r="E100" s="115"/>
      <c r="F100" s="116"/>
      <c r="G100" s="202"/>
    </row>
    <row r="101" spans="1:7" x14ac:dyDescent="0.3">
      <c r="A101" s="181" t="s">
        <v>87</v>
      </c>
      <c r="B101" s="169"/>
      <c r="C101" s="168"/>
      <c r="D101" s="124"/>
      <c r="E101" s="64"/>
      <c r="F101" s="106"/>
      <c r="G101" s="31">
        <v>98800000</v>
      </c>
    </row>
    <row r="102" spans="1:7" x14ac:dyDescent="0.3">
      <c r="A102" s="217" t="s">
        <v>155</v>
      </c>
      <c r="B102" s="223" t="s">
        <v>39</v>
      </c>
      <c r="C102" s="267" t="s">
        <v>107</v>
      </c>
      <c r="D102" s="268" t="s">
        <v>132</v>
      </c>
      <c r="E102" s="269"/>
      <c r="F102" s="270"/>
      <c r="G102" s="28">
        <v>96000000</v>
      </c>
    </row>
    <row r="103" spans="1:7" x14ac:dyDescent="0.3">
      <c r="A103" s="218"/>
      <c r="B103" s="271" t="s">
        <v>40</v>
      </c>
      <c r="C103" s="272" t="s">
        <v>41</v>
      </c>
      <c r="D103" s="273" t="s">
        <v>130</v>
      </c>
      <c r="E103" s="274"/>
      <c r="F103" s="275"/>
      <c r="G103" s="276">
        <v>2400000</v>
      </c>
    </row>
    <row r="104" spans="1:7" ht="17.25" thickBot="1" x14ac:dyDescent="0.35">
      <c r="A104" s="203" t="s">
        <v>154</v>
      </c>
      <c r="B104" s="129" t="s">
        <v>60</v>
      </c>
      <c r="C104" s="147" t="s">
        <v>58</v>
      </c>
      <c r="D104" s="7" t="s">
        <v>131</v>
      </c>
      <c r="E104" s="60"/>
      <c r="F104" s="90"/>
      <c r="G104" s="15"/>
    </row>
    <row r="105" spans="1:7" ht="16.5" customHeight="1" x14ac:dyDescent="0.3">
      <c r="A105" s="181" t="s">
        <v>68</v>
      </c>
      <c r="B105" s="167"/>
      <c r="C105" s="168"/>
      <c r="D105" s="124"/>
      <c r="E105" s="64"/>
      <c r="F105" s="106"/>
      <c r="G105" s="31">
        <v>2500000</v>
      </c>
    </row>
    <row r="106" spans="1:7" x14ac:dyDescent="0.3">
      <c r="A106" s="219" t="s">
        <v>155</v>
      </c>
      <c r="B106" s="235" t="s">
        <v>42</v>
      </c>
      <c r="C106" s="249" t="s">
        <v>51</v>
      </c>
      <c r="D106" s="11" t="s">
        <v>133</v>
      </c>
      <c r="E106" s="188">
        <v>1000000</v>
      </c>
      <c r="F106" s="259" t="s">
        <v>98</v>
      </c>
      <c r="G106" s="260">
        <v>1000000</v>
      </c>
    </row>
    <row r="107" spans="1:7" ht="17.25" thickBot="1" x14ac:dyDescent="0.35">
      <c r="A107" s="220"/>
      <c r="B107" s="261"/>
      <c r="C107" s="262" t="s">
        <v>52</v>
      </c>
      <c r="D107" s="263" t="s">
        <v>134</v>
      </c>
      <c r="E107" s="264">
        <v>1500000</v>
      </c>
      <c r="F107" s="265" t="s">
        <v>98</v>
      </c>
      <c r="G107" s="266">
        <v>1500000</v>
      </c>
    </row>
    <row r="108" spans="1:7" ht="16.5" customHeight="1" x14ac:dyDescent="0.3">
      <c r="A108" s="196" t="s">
        <v>69</v>
      </c>
      <c r="B108" s="169"/>
      <c r="C108" s="170"/>
      <c r="D108" s="138"/>
      <c r="E108" s="75"/>
      <c r="F108" s="107"/>
      <c r="G108" s="29">
        <f>SUM(G109:G110)</f>
        <v>36366145</v>
      </c>
    </row>
    <row r="109" spans="1:7" ht="16.5" customHeight="1" x14ac:dyDescent="0.3">
      <c r="A109" s="214" t="s">
        <v>155</v>
      </c>
      <c r="B109" s="229" t="s">
        <v>135</v>
      </c>
      <c r="C109" s="244" t="s">
        <v>195</v>
      </c>
      <c r="D109" s="245" t="s">
        <v>207</v>
      </c>
      <c r="E109" s="246">
        <v>6000000</v>
      </c>
      <c r="F109" s="247"/>
      <c r="G109" s="248">
        <v>6000000</v>
      </c>
    </row>
    <row r="110" spans="1:7" x14ac:dyDescent="0.3">
      <c r="A110" s="215"/>
      <c r="B110" s="250"/>
      <c r="C110" s="230"/>
      <c r="D110" s="231"/>
      <c r="E110" s="232"/>
      <c r="F110" s="251"/>
      <c r="G110" s="248">
        <f>SUM(G111:G112)</f>
        <v>30366145</v>
      </c>
    </row>
    <row r="111" spans="1:7" x14ac:dyDescent="0.3">
      <c r="A111" s="215"/>
      <c r="B111" s="252" t="s">
        <v>43</v>
      </c>
      <c r="C111" s="249" t="s">
        <v>95</v>
      </c>
      <c r="D111" s="11" t="s">
        <v>136</v>
      </c>
      <c r="E111" s="188">
        <v>1750000</v>
      </c>
      <c r="F111" s="189" t="s">
        <v>98</v>
      </c>
      <c r="G111" s="35">
        <v>1750000</v>
      </c>
    </row>
    <row r="112" spans="1:7" ht="17.25" thickBot="1" x14ac:dyDescent="0.35">
      <c r="A112" s="215"/>
      <c r="B112" s="253"/>
      <c r="C112" s="254" t="s">
        <v>44</v>
      </c>
      <c r="D112" s="255"/>
      <c r="E112" s="256">
        <v>28616145</v>
      </c>
      <c r="F112" s="257" t="s">
        <v>98</v>
      </c>
      <c r="G112" s="258">
        <v>28616145</v>
      </c>
    </row>
    <row r="113" spans="1:7" ht="17.25" thickBot="1" x14ac:dyDescent="0.35">
      <c r="A113" s="197" t="s">
        <v>47</v>
      </c>
      <c r="B113" s="164"/>
      <c r="C113" s="165"/>
      <c r="D113" s="139"/>
      <c r="E113" s="76"/>
      <c r="F113" s="84"/>
      <c r="G113" s="222">
        <f>G5+G21+G30+G48+G73+G101+G105+G108</f>
        <v>474528145</v>
      </c>
    </row>
    <row r="114" spans="1:7" x14ac:dyDescent="0.3">
      <c r="A114" s="42" t="s">
        <v>70</v>
      </c>
      <c r="B114" s="43"/>
      <c r="C114" s="162"/>
      <c r="D114" s="123"/>
      <c r="E114" s="77"/>
      <c r="F114" s="108"/>
      <c r="G114" s="44">
        <f>G115</f>
        <v>42708000</v>
      </c>
    </row>
    <row r="115" spans="1:7" x14ac:dyDescent="0.3">
      <c r="A115" s="130"/>
      <c r="B115" s="45" t="s">
        <v>45</v>
      </c>
      <c r="C115" s="163" t="s">
        <v>84</v>
      </c>
      <c r="D115" s="46"/>
      <c r="E115" s="78"/>
      <c r="F115" s="109"/>
      <c r="G115" s="47">
        <f>ROUNDUP((G5+G21+G30+G48+G73+G101+G105+G108)*0.09,-3)</f>
        <v>42708000</v>
      </c>
    </row>
    <row r="116" spans="1:7" ht="17.25" thickBot="1" x14ac:dyDescent="0.35">
      <c r="A116" s="198" t="s">
        <v>46</v>
      </c>
      <c r="B116" s="166"/>
      <c r="C116" s="5"/>
      <c r="D116" s="5"/>
      <c r="E116" s="79"/>
      <c r="F116" s="110"/>
      <c r="G116" s="18">
        <f t="shared" ref="G116" si="1">G113+G115</f>
        <v>517236145</v>
      </c>
    </row>
    <row r="117" spans="1:7" x14ac:dyDescent="0.3">
      <c r="B117" s="2"/>
      <c r="C117" s="3"/>
      <c r="D117" s="3"/>
      <c r="E117" s="80"/>
      <c r="F117" s="111"/>
      <c r="G117" s="19"/>
    </row>
  </sheetData>
  <mergeCells count="4">
    <mergeCell ref="A3:B4"/>
    <mergeCell ref="E3:G3"/>
    <mergeCell ref="B31:B33"/>
    <mergeCell ref="A53:A72"/>
  </mergeCells>
  <phoneticPr fontId="2" type="noConversion"/>
  <pageMargins left="0.25" right="0.25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F04B1-A3C4-4548-8336-B421148BD768}">
  <sheetPr>
    <pageSetUpPr fitToPage="1"/>
  </sheetPr>
  <dimension ref="A1:G20"/>
  <sheetViews>
    <sheetView tabSelected="1" zoomScale="115" zoomScaleNormal="115" workbookViewId="0">
      <selection activeCell="A2" sqref="A2"/>
    </sheetView>
  </sheetViews>
  <sheetFormatPr defaultColWidth="16.625" defaultRowHeight="16.5" x14ac:dyDescent="0.3"/>
  <cols>
    <col min="1" max="1" width="10.75" style="177" bestFit="1" customWidth="1"/>
    <col min="2" max="2" width="20.5" customWidth="1"/>
    <col min="3" max="3" width="42.875" customWidth="1"/>
    <col min="4" max="4" width="48" customWidth="1"/>
    <col min="5" max="5" width="13.25" style="81" customWidth="1"/>
    <col min="6" max="6" width="10" style="112" customWidth="1"/>
  </cols>
  <sheetData>
    <row r="1" spans="1:7" ht="26.25" x14ac:dyDescent="0.3">
      <c r="A1" s="178" t="s">
        <v>225</v>
      </c>
      <c r="B1" s="173"/>
      <c r="C1" s="173"/>
      <c r="D1" s="173"/>
      <c r="E1" s="174"/>
      <c r="F1" s="173"/>
      <c r="G1" s="173"/>
    </row>
    <row r="2" spans="1:7" ht="27" thickBot="1" x14ac:dyDescent="0.35">
      <c r="A2" s="1"/>
      <c r="B2" s="1"/>
      <c r="C2" s="1"/>
      <c r="D2" s="1"/>
      <c r="E2" s="55"/>
      <c r="F2" s="82"/>
      <c r="G2" s="12"/>
    </row>
    <row r="3" spans="1:7" x14ac:dyDescent="0.3">
      <c r="A3" s="337" t="s">
        <v>0</v>
      </c>
      <c r="B3" s="338"/>
      <c r="C3" s="140" t="s">
        <v>108</v>
      </c>
      <c r="D3" s="175"/>
      <c r="E3" s="341" t="s">
        <v>223</v>
      </c>
      <c r="F3" s="342"/>
      <c r="G3" s="343"/>
    </row>
    <row r="4" spans="1:7" ht="17.25" thickBot="1" x14ac:dyDescent="0.35">
      <c r="A4" s="339"/>
      <c r="B4" s="340"/>
      <c r="C4" s="142" t="s">
        <v>109</v>
      </c>
      <c r="D4" s="141" t="s">
        <v>110</v>
      </c>
      <c r="E4" s="56" t="s">
        <v>105</v>
      </c>
      <c r="F4" s="83" t="s">
        <v>106</v>
      </c>
      <c r="G4" s="125" t="s">
        <v>1</v>
      </c>
    </row>
    <row r="5" spans="1:7" ht="16.5" customHeight="1" x14ac:dyDescent="0.3">
      <c r="A5" s="179" t="s">
        <v>59</v>
      </c>
      <c r="B5" s="176"/>
      <c r="C5" s="176"/>
      <c r="D5" s="126"/>
      <c r="E5" s="57"/>
      <c r="F5" s="85"/>
      <c r="G5" s="24"/>
    </row>
    <row r="6" spans="1:7" ht="33.75" thickBot="1" x14ac:dyDescent="0.35">
      <c r="A6" s="336"/>
      <c r="B6" s="335" t="s">
        <v>78</v>
      </c>
      <c r="C6" s="330" t="s">
        <v>214</v>
      </c>
      <c r="D6" s="331" t="s">
        <v>216</v>
      </c>
      <c r="E6" s="332">
        <v>400000</v>
      </c>
      <c r="F6" s="333">
        <v>5</v>
      </c>
      <c r="G6" s="334">
        <v>2000000</v>
      </c>
    </row>
    <row r="7" spans="1:7" x14ac:dyDescent="0.3">
      <c r="A7" s="316" t="s">
        <v>154</v>
      </c>
      <c r="B7" s="324"/>
      <c r="C7" s="325"/>
      <c r="D7" s="326"/>
      <c r="E7" s="327"/>
      <c r="F7" s="328"/>
      <c r="G7" s="329">
        <f>SUM(G8:G13)</f>
        <v>0</v>
      </c>
    </row>
    <row r="8" spans="1:7" x14ac:dyDescent="0.3">
      <c r="A8" s="316"/>
      <c r="B8" s="132" t="s">
        <v>78</v>
      </c>
      <c r="C8" s="144" t="s">
        <v>94</v>
      </c>
      <c r="D8" s="121" t="s">
        <v>215</v>
      </c>
      <c r="E8" s="59"/>
      <c r="F8" s="87"/>
      <c r="G8" s="36"/>
    </row>
    <row r="9" spans="1:7" x14ac:dyDescent="0.3">
      <c r="A9" s="316"/>
      <c r="B9" s="180"/>
      <c r="C9" s="145" t="s">
        <v>93</v>
      </c>
      <c r="D9" s="7" t="s">
        <v>199</v>
      </c>
      <c r="E9" s="60"/>
      <c r="F9" s="88"/>
      <c r="G9" s="37"/>
    </row>
    <row r="10" spans="1:7" x14ac:dyDescent="0.3">
      <c r="A10" s="316"/>
      <c r="B10" s="180"/>
      <c r="C10" s="145" t="s">
        <v>221</v>
      </c>
      <c r="D10" s="7" t="s">
        <v>222</v>
      </c>
      <c r="E10" s="60"/>
      <c r="F10" s="88"/>
      <c r="G10" s="37"/>
    </row>
    <row r="11" spans="1:7" x14ac:dyDescent="0.3">
      <c r="A11" s="316"/>
      <c r="B11" s="180"/>
      <c r="C11" s="145" t="s">
        <v>224</v>
      </c>
      <c r="D11" s="7" t="s">
        <v>217</v>
      </c>
      <c r="E11" s="60"/>
      <c r="F11" s="88"/>
      <c r="G11" s="37"/>
    </row>
    <row r="12" spans="1:7" x14ac:dyDescent="0.3">
      <c r="A12" s="316"/>
      <c r="B12" s="180"/>
      <c r="C12" s="145" t="s">
        <v>212</v>
      </c>
      <c r="D12" s="7" t="s">
        <v>218</v>
      </c>
      <c r="E12" s="60"/>
      <c r="F12" s="88"/>
      <c r="G12" s="37"/>
    </row>
    <row r="13" spans="1:7" x14ac:dyDescent="0.3">
      <c r="A13" s="316"/>
      <c r="B13" s="132"/>
      <c r="C13" s="145" t="s">
        <v>197</v>
      </c>
      <c r="D13" s="7" t="s">
        <v>200</v>
      </c>
      <c r="E13" s="60"/>
      <c r="F13" s="88"/>
      <c r="G13" s="37"/>
    </row>
    <row r="14" spans="1:7" x14ac:dyDescent="0.3">
      <c r="A14" s="316"/>
      <c r="B14" s="131" t="s">
        <v>211</v>
      </c>
      <c r="C14" s="146"/>
      <c r="D14" s="49"/>
      <c r="E14" s="61"/>
      <c r="F14" s="89"/>
      <c r="G14" s="13">
        <f>SUM(G15:G15)</f>
        <v>0</v>
      </c>
    </row>
    <row r="15" spans="1:7" x14ac:dyDescent="0.3">
      <c r="A15" s="316"/>
      <c r="B15" s="132"/>
      <c r="C15" s="147" t="s">
        <v>219</v>
      </c>
      <c r="D15" s="7" t="s">
        <v>220</v>
      </c>
      <c r="E15" s="60"/>
      <c r="F15" s="90"/>
      <c r="G15" s="15"/>
    </row>
    <row r="16" spans="1:7" ht="17.25" thickBot="1" x14ac:dyDescent="0.35">
      <c r="A16" s="316"/>
      <c r="B16" s="131" t="s">
        <v>9</v>
      </c>
      <c r="C16" s="149" t="s">
        <v>54</v>
      </c>
      <c r="D16" s="319" t="s">
        <v>213</v>
      </c>
      <c r="E16" s="320"/>
      <c r="F16" s="323"/>
      <c r="G16" s="317">
        <v>0</v>
      </c>
    </row>
    <row r="17" spans="1:7" x14ac:dyDescent="0.3">
      <c r="A17" s="42" t="s">
        <v>210</v>
      </c>
      <c r="B17" s="43"/>
      <c r="C17" s="162"/>
      <c r="D17" s="322"/>
      <c r="E17" s="321"/>
      <c r="F17" s="108"/>
      <c r="G17" s="318"/>
    </row>
    <row r="18" spans="1:7" x14ac:dyDescent="0.3">
      <c r="A18" s="130"/>
      <c r="B18" s="45" t="s">
        <v>45</v>
      </c>
      <c r="C18" s="163" t="s">
        <v>84</v>
      </c>
      <c r="D18" s="46"/>
      <c r="E18" s="78"/>
      <c r="F18" s="109"/>
      <c r="G18" s="47"/>
    </row>
    <row r="19" spans="1:7" ht="17.25" thickBot="1" x14ac:dyDescent="0.35">
      <c r="A19" s="198" t="s">
        <v>46</v>
      </c>
      <c r="B19" s="166"/>
      <c r="C19" s="5"/>
      <c r="D19" s="5"/>
      <c r="E19" s="79"/>
      <c r="F19" s="110"/>
      <c r="G19" s="18">
        <v>28600000</v>
      </c>
    </row>
    <row r="20" spans="1:7" x14ac:dyDescent="0.3">
      <c r="B20" s="2"/>
      <c r="C20" s="3"/>
      <c r="D20" s="3"/>
      <c r="E20" s="80"/>
      <c r="F20" s="111"/>
      <c r="G20" s="19"/>
    </row>
  </sheetData>
  <mergeCells count="2">
    <mergeCell ref="A3:B4"/>
    <mergeCell ref="E3:G3"/>
  </mergeCells>
  <phoneticPr fontId="2" type="noConversion"/>
  <pageMargins left="0.25" right="0.25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2022년 제19회 화탐 산출내역서</vt:lpstr>
      <vt:lpstr>2022년 제19회 화탐 산출내역서 (2)</vt:lpstr>
      <vt:lpstr>'2022년 제19회 화탐 산출내역서'!Print_Titles</vt:lpstr>
      <vt:lpstr>'2022년 제19회 화탐 산출내역서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최미라</dc:creator>
  <cp:lastModifiedBy>하진주</cp:lastModifiedBy>
  <cp:lastPrinted>2022-07-01T07:38:05Z</cp:lastPrinted>
  <dcterms:created xsi:type="dcterms:W3CDTF">2015-12-14T07:29:03Z</dcterms:created>
  <dcterms:modified xsi:type="dcterms:W3CDTF">2022-07-01T07:38:21Z</dcterms:modified>
</cp:coreProperties>
</file>